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6" windowWidth="17112" windowHeight="8952"/>
  </bookViews>
  <sheets>
    <sheet name="Task_Log" sheetId="9" r:id="rId1"/>
    <sheet name="Summary" sheetId="1" r:id="rId2"/>
    <sheet name="Lookups" sheetId="5" r:id="rId3"/>
    <sheet name="Totals" sheetId="11" state="hidden" r:id="rId4"/>
  </sheets>
  <definedNames>
    <definedName name="Analyst_Lookup">OFFSET(Lookups!$K$1,1,0,COUNTA(Lookups!$K:$K)-1,1)</definedName>
    <definedName name="Area_Lookup">OFFSET(Lookups!$I$1,1,0,COUNTA(Lookups!$I:$I)-1,1)</definedName>
    <definedName name="Category_Lookup">OFFSET(Lookups!$A$1,1,0,COUNTA(Lookups!$A:$A)-1,1)</definedName>
    <definedName name="Nature_Lookup">OFFSET(Lookups!$E$1,1,0,COUNTA(Lookups!$E:$E)-1,1)</definedName>
    <definedName name="Offense_Lookup">OFFSET(Lookups!$C$1,1,0,COUNTA(Lookups!$C:$C)-1,1)</definedName>
    <definedName name="Race_Sex_Lookup">OFFSET(Lookups!$M$1,1,0,COUNTA(Lookups!$M:$M)-1,1)</definedName>
  </definedNames>
  <calcPr calcId="125725"/>
</workbook>
</file>

<file path=xl/calcChain.xml><?xml version="1.0" encoding="utf-8"?>
<calcChain xmlns="http://schemas.openxmlformats.org/spreadsheetml/2006/main">
  <c r="G10" i="9"/>
  <c r="B9" i="11" a="1"/>
  <c r="B9" s="1"/>
  <c r="B9" i="1" s="1"/>
  <c r="B8" i="11" a="1"/>
  <c r="B8" s="1"/>
  <c r="B8" i="1" s="1"/>
  <c r="B5" i="11" a="1"/>
  <c r="B5" s="1"/>
  <c r="B3" i="1" s="1"/>
  <c r="G249" i="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9"/>
  <c r="G8"/>
  <c r="G7"/>
  <c r="G6"/>
  <c r="G5"/>
  <c r="G4"/>
  <c r="G3"/>
  <c r="G2"/>
  <c r="B12" i="11" s="1"/>
  <c r="B10" i="1" s="1"/>
  <c r="B4" i="11" a="1"/>
  <c r="B4" s="1"/>
  <c r="B2" i="1" s="1"/>
  <c r="B10" i="11"/>
  <c r="B4" i="1" s="1"/>
  <c r="B2" i="11"/>
  <c r="B11" i="1" s="1"/>
  <c r="B11" i="11"/>
  <c r="B5" i="1" s="1"/>
  <c r="B7" i="11"/>
  <c r="B7" i="1" s="1"/>
  <c r="B6" i="11"/>
  <c r="B6" i="1" s="1"/>
  <c r="B3" i="11"/>
  <c r="B12" i="1" s="1"/>
</calcChain>
</file>

<file path=xl/comments1.xml><?xml version="1.0" encoding="utf-8"?>
<comments xmlns="http://schemas.openxmlformats.org/spreadsheetml/2006/main">
  <authors>
    <author>Jim Mallard</author>
  </authors>
  <commentList>
    <comment ref="C1" authorId="0">
      <text>
        <r>
          <rPr>
            <b/>
            <sz val="8"/>
            <color indexed="81"/>
            <rFont val="Tahoma"/>
            <family val="2"/>
          </rPr>
          <t>Jim Mallard:</t>
        </r>
        <r>
          <rPr>
            <sz val="8"/>
            <color indexed="81"/>
            <rFont val="Tahoma"/>
            <family val="2"/>
          </rPr>
          <t xml:space="preserve">
If the item spans multiple days, enter the </t>
        </r>
        <r>
          <rPr>
            <b/>
            <sz val="8"/>
            <color indexed="81"/>
            <rFont val="Tahoma"/>
            <family val="2"/>
          </rPr>
          <t>completed</t>
        </r>
        <r>
          <rPr>
            <sz val="8"/>
            <color indexed="81"/>
            <rFont val="Tahoma"/>
            <family val="2"/>
          </rPr>
          <t xml:space="preserve"> date here.</t>
        </r>
      </text>
    </comment>
    <comment ref="D1" authorId="0">
      <text>
        <r>
          <rPr>
            <b/>
            <sz val="8"/>
            <color indexed="81"/>
            <rFont val="Tahoma"/>
            <family val="2"/>
          </rPr>
          <t>Jim Mallard:</t>
        </r>
        <r>
          <rPr>
            <sz val="8"/>
            <color indexed="81"/>
            <rFont val="Tahoma"/>
            <family val="2"/>
          </rPr>
          <t xml:space="preserve">
Time of Request. Enter hours into first column and minutes in second column.</t>
        </r>
      </text>
    </comment>
    <comment ref="F1" authorId="0">
      <text>
        <r>
          <rPr>
            <b/>
            <sz val="8"/>
            <color indexed="81"/>
            <rFont val="Tahoma"/>
            <charset val="1"/>
          </rPr>
          <t>Jim Mallard:</t>
        </r>
        <r>
          <rPr>
            <sz val="8"/>
            <color indexed="81"/>
            <rFont val="Tahoma"/>
            <charset val="1"/>
          </rPr>
          <t xml:space="preserve">
Unless otherwise indicated here, the default value for Self-Initiated is "N".</t>
        </r>
      </text>
    </comment>
    <comment ref="G1" authorId="0">
      <text>
        <r>
          <rPr>
            <b/>
            <sz val="8"/>
            <color indexed="81"/>
            <rFont val="Tahoma"/>
            <family val="2"/>
          </rPr>
          <t>Jim Mallard:</t>
        </r>
        <r>
          <rPr>
            <sz val="8"/>
            <color indexed="81"/>
            <rFont val="Tahoma"/>
            <family val="2"/>
          </rPr>
          <t xml:space="preserve">
Time spent, in minutes.</t>
        </r>
      </text>
    </comment>
    <comment ref="I1" authorId="0">
      <text>
        <r>
          <rPr>
            <b/>
            <sz val="8"/>
            <color indexed="81"/>
            <rFont val="Tahoma"/>
            <family val="2"/>
          </rPr>
          <t>Jim Mallard:</t>
        </r>
        <r>
          <rPr>
            <sz val="8"/>
            <color indexed="81"/>
            <rFont val="Tahoma"/>
            <family val="2"/>
          </rPr>
          <t xml:space="preserve">
For Bulletins, CCH, DLs, special projects, etc, this is the person who made the request. For ride outs, this is the person with whom you rode. Enter name and/or ID#.</t>
        </r>
      </text>
    </comment>
    <comment ref="K1" authorId="0">
      <text>
        <r>
          <rPr>
            <b/>
            <sz val="8"/>
            <color indexed="81"/>
            <rFont val="Tahoma"/>
            <family val="2"/>
          </rPr>
          <t>Jim Mallard:</t>
        </r>
        <r>
          <rPr>
            <sz val="8"/>
            <color indexed="81"/>
            <rFont val="Tahoma"/>
            <family val="2"/>
          </rPr>
          <t xml:space="preserve">
This is the bulletin number if the item is a bulletin, or DL/ID# if it is a DL.</t>
        </r>
      </text>
    </comment>
    <comment ref="N1" authorId="0">
      <text>
        <r>
          <rPr>
            <b/>
            <sz val="8"/>
            <color indexed="81"/>
            <rFont val="Tahoma"/>
            <family val="2"/>
          </rPr>
          <t>Jim Mallard:</t>
        </r>
        <r>
          <rPr>
            <sz val="8"/>
            <color indexed="81"/>
            <rFont val="Tahoma"/>
            <family val="2"/>
          </rPr>
          <t xml:space="preserve">
In this list, "X" means unknown. For instance, "X/F" means unknown race female. You should not need these choices, but they are here nonetheless.</t>
        </r>
      </text>
    </comment>
  </commentList>
</comments>
</file>

<file path=xl/comments2.xml><?xml version="1.0" encoding="utf-8"?>
<comments xmlns="http://schemas.openxmlformats.org/spreadsheetml/2006/main">
  <authors>
    <author>Jim Mallard</author>
  </authors>
  <commentList>
    <comment ref="A2" authorId="0">
      <text>
        <r>
          <rPr>
            <b/>
            <sz val="8"/>
            <color indexed="81"/>
            <rFont val="Tahoma"/>
            <family val="2"/>
          </rPr>
          <t>Jim Mallard:</t>
        </r>
        <r>
          <rPr>
            <sz val="8"/>
            <color indexed="81"/>
            <rFont val="Tahoma"/>
            <family val="2"/>
          </rPr>
          <t xml:space="preserve">
Number of bulletins you initiated, created and published. Do not include bulletins you published on behalf of someone else. These must be documented in the task log in this workbook. Please note that this item will not be counted here unless you indicate on the task log whether or not it was self-initiated.</t>
        </r>
      </text>
    </comment>
    <comment ref="A3" authorId="0">
      <text>
        <r>
          <rPr>
            <b/>
            <sz val="8"/>
            <color indexed="81"/>
            <rFont val="Tahoma"/>
            <family val="2"/>
          </rPr>
          <t>Jim Mallard:</t>
        </r>
        <r>
          <rPr>
            <sz val="8"/>
            <color indexed="81"/>
            <rFont val="Tahoma"/>
            <family val="2"/>
          </rPr>
          <t xml:space="preserve">
Number of bulletins you created and published at someone else's request. </t>
        </r>
        <r>
          <rPr>
            <b/>
            <sz val="8"/>
            <color indexed="81"/>
            <rFont val="Tahoma"/>
            <family val="2"/>
          </rPr>
          <t>Include</t>
        </r>
        <r>
          <rPr>
            <sz val="8"/>
            <color indexed="81"/>
            <rFont val="Tahoma"/>
            <family val="2"/>
          </rPr>
          <t xml:space="preserve"> bulletins you published on behalf of someone else. These must be documented in the task log in this workbook. Please note that this item will not be counted here unless you indicate on the task log whether or not it was self-initiated.</t>
        </r>
      </text>
    </comment>
    <comment ref="A4" authorId="0">
      <text>
        <r>
          <rPr>
            <b/>
            <sz val="8"/>
            <color indexed="81"/>
            <rFont val="Tahoma"/>
            <family val="2"/>
          </rPr>
          <t>Jim Mallard:</t>
        </r>
        <r>
          <rPr>
            <sz val="8"/>
            <color indexed="81"/>
            <rFont val="Tahoma"/>
            <family val="2"/>
          </rPr>
          <t xml:space="preserve">
Number of patrol roll call briefings you attended.</t>
        </r>
      </text>
    </comment>
    <comment ref="A5" authorId="0">
      <text>
        <r>
          <rPr>
            <b/>
            <sz val="8"/>
            <color indexed="81"/>
            <rFont val="Tahoma"/>
            <family val="2"/>
          </rPr>
          <t>Jim Mallard:</t>
        </r>
        <r>
          <rPr>
            <sz val="8"/>
            <color indexed="81"/>
            <rFont val="Tahoma"/>
            <family val="2"/>
          </rPr>
          <t xml:space="preserve">
Number of times you rode out with patrol or a detective for one hour or more, for the purpose of observing field operations. Going to lunch with an officer does not count.</t>
        </r>
      </text>
    </comment>
    <comment ref="A6" authorId="0">
      <text>
        <r>
          <rPr>
            <b/>
            <sz val="8"/>
            <color indexed="81"/>
            <rFont val="Tahoma"/>
            <family val="2"/>
          </rPr>
          <t>Jim Mallard:</t>
        </r>
        <r>
          <rPr>
            <sz val="8"/>
            <color indexed="81"/>
            <rFont val="Tahoma"/>
            <family val="2"/>
          </rPr>
          <t xml:space="preserve">
Number of DLs you pulled from DPS or requested from another agency or analyst, either for your own use or for someone else. These must be documented in the task log in this workbook.</t>
        </r>
      </text>
    </comment>
    <comment ref="A7" authorId="0">
      <text>
        <r>
          <rPr>
            <b/>
            <sz val="8"/>
            <color indexed="81"/>
            <rFont val="Tahoma"/>
            <family val="2"/>
          </rPr>
          <t>Jim Mallard:</t>
        </r>
        <r>
          <rPr>
            <sz val="8"/>
            <color indexed="81"/>
            <rFont val="Tahoma"/>
            <family val="2"/>
          </rPr>
          <t xml:space="preserve">
Number of CCHs you ran, either for your own use or for someone else. These must be documented in the task log in this workbook.</t>
        </r>
      </text>
    </comment>
    <comment ref="A8" authorId="0">
      <text>
        <r>
          <rPr>
            <b/>
            <sz val="8"/>
            <color indexed="81"/>
            <rFont val="Tahoma"/>
            <family val="2"/>
          </rPr>
          <t>Jim Mallard:</t>
        </r>
        <r>
          <rPr>
            <sz val="8"/>
            <color indexed="81"/>
            <rFont val="Tahoma"/>
            <family val="2"/>
          </rPr>
          <t xml:space="preserve">
A special project is one that requires 30 minutes or more to complete and is not part of your routine tasks or requests. Count the project during the month that you complete it. These must be documented in the task log in this workbook. Please note that this item will not be counted here unless you indicate on the task log whether or not it was self-initiated.</t>
        </r>
      </text>
    </comment>
    <comment ref="A9" authorId="0">
      <text>
        <r>
          <rPr>
            <b/>
            <sz val="8"/>
            <color indexed="81"/>
            <rFont val="Tahoma"/>
            <family val="2"/>
          </rPr>
          <t>Jim Mallard:</t>
        </r>
        <r>
          <rPr>
            <sz val="8"/>
            <color indexed="81"/>
            <rFont val="Tahoma"/>
            <family val="2"/>
          </rPr>
          <t xml:space="preserve">
A special project is one that requires 30 minutes or more to complete and is not part of your routine tasks or requests. Count the project during the month that you complete it. These must be documented in the task log in this workbook. Please note that this item will not be counted here unless you indicate on the task log whether or not it was self-initiated.</t>
        </r>
      </text>
    </comment>
    <comment ref="A10" authorId="0">
      <text>
        <r>
          <rPr>
            <b/>
            <sz val="8"/>
            <color indexed="81"/>
            <rFont val="Tahoma"/>
            <family val="2"/>
          </rPr>
          <t>Jim Mallard:</t>
        </r>
        <r>
          <rPr>
            <sz val="8"/>
            <color indexed="81"/>
            <rFont val="Tahoma"/>
            <family val="2"/>
          </rPr>
          <t xml:space="preserve">
Indicate the number of hours you attended training.</t>
        </r>
      </text>
    </comment>
    <comment ref="A11" authorId="0">
      <text>
        <r>
          <rPr>
            <b/>
            <sz val="8"/>
            <color indexed="81"/>
            <rFont val="Tahoma"/>
            <family val="2"/>
          </rPr>
          <t>Jim Mallard:</t>
        </r>
        <r>
          <rPr>
            <sz val="8"/>
            <color indexed="81"/>
            <rFont val="Tahoma"/>
            <family val="2"/>
          </rPr>
          <t xml:space="preserve">
Spent more than 15 minutes assisting someone from an outside agency.</t>
        </r>
      </text>
    </comment>
    <comment ref="A12" authorId="0">
      <text>
        <r>
          <rPr>
            <b/>
            <sz val="8"/>
            <color indexed="81"/>
            <rFont val="Tahoma"/>
            <family val="2"/>
          </rPr>
          <t>Jim Mallard:</t>
        </r>
        <r>
          <rPr>
            <sz val="8"/>
            <color indexed="81"/>
            <rFont val="Tahoma"/>
            <family val="2"/>
          </rPr>
          <t xml:space="preserve">
Spent more than 15 minutes assisting another APD analyst.</t>
        </r>
      </text>
    </comment>
  </commentList>
</comments>
</file>

<file path=xl/comments3.xml><?xml version="1.0" encoding="utf-8"?>
<comments xmlns="http://schemas.openxmlformats.org/spreadsheetml/2006/main">
  <authors>
    <author>Jim Mallard</author>
  </authors>
  <commentList>
    <comment ref="B4" authorId="0">
      <text>
        <r>
          <rPr>
            <b/>
            <sz val="8"/>
            <color indexed="81"/>
            <rFont val="Tahoma"/>
            <family val="2"/>
          </rPr>
          <t>Jim Mallard:</t>
        </r>
        <r>
          <rPr>
            <sz val="8"/>
            <color indexed="81"/>
            <rFont val="Tahoma"/>
            <family val="2"/>
          </rPr>
          <t xml:space="preserve">
Tech note: These are arrays (Ctrl+Shift+Enter).</t>
        </r>
      </text>
    </comment>
    <comment ref="B5" authorId="0">
      <text>
        <r>
          <rPr>
            <b/>
            <sz val="8"/>
            <color indexed="81"/>
            <rFont val="Tahoma"/>
            <family val="2"/>
          </rPr>
          <t>Jim Mallard:</t>
        </r>
        <r>
          <rPr>
            <sz val="8"/>
            <color indexed="81"/>
            <rFont val="Tahoma"/>
            <family val="2"/>
          </rPr>
          <t xml:space="preserve">
Tech note: These are arrays (Ctrl+Shift+Enter).</t>
        </r>
      </text>
    </comment>
    <comment ref="B8" authorId="0">
      <text>
        <r>
          <rPr>
            <b/>
            <sz val="8"/>
            <color indexed="81"/>
            <rFont val="Tahoma"/>
            <family val="2"/>
          </rPr>
          <t>Jim Mallard:</t>
        </r>
        <r>
          <rPr>
            <sz val="8"/>
            <color indexed="81"/>
            <rFont val="Tahoma"/>
            <family val="2"/>
          </rPr>
          <t xml:space="preserve">
Tech note: These are arrays (Ctrl+Shift+Enter).</t>
        </r>
      </text>
    </comment>
    <comment ref="B9" authorId="0">
      <text>
        <r>
          <rPr>
            <b/>
            <sz val="8"/>
            <color indexed="81"/>
            <rFont val="Tahoma"/>
            <family val="2"/>
          </rPr>
          <t>Jim Mallard:</t>
        </r>
        <r>
          <rPr>
            <sz val="8"/>
            <color indexed="81"/>
            <rFont val="Tahoma"/>
            <family val="2"/>
          </rPr>
          <t xml:space="preserve">
Tech note: These are arrays (Ctrl+Shift+Enter).</t>
        </r>
      </text>
    </comment>
  </commentList>
</comments>
</file>

<file path=xl/sharedStrings.xml><?xml version="1.0" encoding="utf-8"?>
<sst xmlns="http://schemas.openxmlformats.org/spreadsheetml/2006/main" count="191" uniqueCount="183">
  <si>
    <t>Briefings Attended</t>
  </si>
  <si>
    <t>CCHs Processed</t>
  </si>
  <si>
    <t>DLs Processed</t>
  </si>
  <si>
    <t>Training Hours</t>
  </si>
  <si>
    <t>Assist Other Agency</t>
  </si>
  <si>
    <t>Ride Outs</t>
  </si>
  <si>
    <t>Date</t>
  </si>
  <si>
    <t>Race/Sex</t>
  </si>
  <si>
    <t>DOB</t>
  </si>
  <si>
    <t>Offense Type</t>
  </si>
  <si>
    <t>Case Number</t>
  </si>
  <si>
    <t>Criminal History</t>
  </si>
  <si>
    <t>Driver's License</t>
  </si>
  <si>
    <t>Offense Lookup</t>
  </si>
  <si>
    <t>Measure</t>
  </si>
  <si>
    <t>Bulletins Created &amp; Published (Self-Initiated)</t>
  </si>
  <si>
    <t>Bulletins Created &amp; Published (Requested)</t>
  </si>
  <si>
    <t>Nuisance Abatement</t>
  </si>
  <si>
    <t>Bulletin</t>
  </si>
  <si>
    <t>Identifier</t>
  </si>
  <si>
    <t>Area Lookup</t>
  </si>
  <si>
    <t>Central CID - Other Unit</t>
  </si>
  <si>
    <t>Central CID - Robbery/Gang</t>
  </si>
  <si>
    <t>Central CID - Auto Theft</t>
  </si>
  <si>
    <t>Central CID - Domestic/Sex Crimes</t>
  </si>
  <si>
    <t>Traffic Unit</t>
  </si>
  <si>
    <t>Assist APD Analyst</t>
  </si>
  <si>
    <t>Deputy Chief</t>
  </si>
  <si>
    <t>Assistant Chief</t>
  </si>
  <si>
    <t>Chief</t>
  </si>
  <si>
    <t>Total Assist APD Analyst</t>
  </si>
  <si>
    <t>Total DLs</t>
  </si>
  <si>
    <t>Total CCHs</t>
  </si>
  <si>
    <t>Total Assist Other Agency</t>
  </si>
  <si>
    <t>Current Month</t>
  </si>
  <si>
    <t>Self-Initiated</t>
  </si>
  <si>
    <t>Total Bulletins (Self-Initiated)</t>
  </si>
  <si>
    <t>Total Bulletins (Requested)</t>
  </si>
  <si>
    <t>Total Special Projects (Self-Initiated)</t>
  </si>
  <si>
    <t>Total Special Projects (Requested)</t>
  </si>
  <si>
    <t>Analyst</t>
  </si>
  <si>
    <t>Analyst Lookup</t>
  </si>
  <si>
    <t>Briefings</t>
  </si>
  <si>
    <t>Ride-Outs</t>
  </si>
  <si>
    <t>Ride Out</t>
  </si>
  <si>
    <t>Training</t>
  </si>
  <si>
    <t>Briefing</t>
  </si>
  <si>
    <t>Police Area</t>
  </si>
  <si>
    <t>Time Spent (Min)</t>
  </si>
  <si>
    <t>Total</t>
  </si>
  <si>
    <t>Default Time</t>
  </si>
  <si>
    <t>Default Item(s)</t>
  </si>
  <si>
    <t>Subject Name (LN, FN)</t>
  </si>
  <si>
    <t>B/M</t>
  </si>
  <si>
    <t>B/F</t>
  </si>
  <si>
    <t>W/M</t>
  </si>
  <si>
    <t>W/F</t>
  </si>
  <si>
    <t>H/M</t>
  </si>
  <si>
    <t>H/F</t>
  </si>
  <si>
    <t>A/M</t>
  </si>
  <si>
    <t>A/F</t>
  </si>
  <si>
    <t>O/M</t>
  </si>
  <si>
    <t>O/F</t>
  </si>
  <si>
    <t>X/M</t>
  </si>
  <si>
    <t>X/F</t>
  </si>
  <si>
    <t>X/X</t>
  </si>
  <si>
    <t>CID - East</t>
  </si>
  <si>
    <t>CID - North</t>
  </si>
  <si>
    <t>CID - South</t>
  </si>
  <si>
    <t>CID - West</t>
  </si>
  <si>
    <t>CAU - North</t>
  </si>
  <si>
    <t>CAU - East</t>
  </si>
  <si>
    <t>CAU - West</t>
  </si>
  <si>
    <t>CAU - South</t>
  </si>
  <si>
    <t>Patrol - East</t>
  </si>
  <si>
    <t>Patrol - West</t>
  </si>
  <si>
    <t>Patrol - South</t>
  </si>
  <si>
    <t>Central CID - Narcotics/ Vice</t>
  </si>
  <si>
    <t>Community Support Bureau</t>
  </si>
  <si>
    <t>Homeland Security / Special Events</t>
  </si>
  <si>
    <t>Other - External Group</t>
  </si>
  <si>
    <t>Other - City Department</t>
  </si>
  <si>
    <t>Other - Police Unit</t>
  </si>
  <si>
    <t>Other - Citizen Group</t>
  </si>
  <si>
    <t>Category</t>
  </si>
  <si>
    <t>Nature Lookup</t>
  </si>
  <si>
    <t>Category Lookup</t>
  </si>
  <si>
    <t>Abortion</t>
  </si>
  <si>
    <t>Alien Smuggling</t>
  </si>
  <si>
    <t>Arson</t>
  </si>
  <si>
    <t>Assault</t>
  </si>
  <si>
    <t>Burglary</t>
  </si>
  <si>
    <t>Child Abduction</t>
  </si>
  <si>
    <t>Child Pornography</t>
  </si>
  <si>
    <t>Cocaine</t>
  </si>
  <si>
    <t>Computer Crimes</t>
  </si>
  <si>
    <t>Counterfeiting</t>
  </si>
  <si>
    <t>Credit Card Abuse</t>
  </si>
  <si>
    <t>Criminal Mischief</t>
  </si>
  <si>
    <t>Criminal Trespassing</t>
  </si>
  <si>
    <t>Dangerous Drugs</t>
  </si>
  <si>
    <t>Designer Drugs</t>
  </si>
  <si>
    <t>Document Fraud</t>
  </si>
  <si>
    <t>Embezzle</t>
  </si>
  <si>
    <t>Extortion</t>
  </si>
  <si>
    <t>Failure to Render Aid</t>
  </si>
  <si>
    <t>Family Offense</t>
  </si>
  <si>
    <t>Federal Protectees</t>
  </si>
  <si>
    <t>Forgery</t>
  </si>
  <si>
    <t>Fraud</t>
  </si>
  <si>
    <t>Gambling</t>
  </si>
  <si>
    <t>Gang Related</t>
  </si>
  <si>
    <t>Heroin</t>
  </si>
  <si>
    <t>Homicide</t>
  </si>
  <si>
    <t>Identify Theft</t>
  </si>
  <si>
    <t>Immigration</t>
  </si>
  <si>
    <t>Kidnapping</t>
  </si>
  <si>
    <t>Larceny</t>
  </si>
  <si>
    <t>Marijuana</t>
  </si>
  <si>
    <t>Meth/Amphetamine</t>
  </si>
  <si>
    <t>Military</t>
  </si>
  <si>
    <t>Missing Person</t>
  </si>
  <si>
    <t>Money Laundering</t>
  </si>
  <si>
    <t>Official Misconduct</t>
  </si>
  <si>
    <t>Opium</t>
  </si>
  <si>
    <t>Organized Crime</t>
  </si>
  <si>
    <t>Pornography</t>
  </si>
  <si>
    <t>Prescription Drugs</t>
  </si>
  <si>
    <t>Prostitution</t>
  </si>
  <si>
    <t>Public Corruption</t>
  </si>
  <si>
    <t>Racing Violation</t>
  </si>
  <si>
    <t>Robbery</t>
  </si>
  <si>
    <t>Sex Offender Compliance</t>
  </si>
  <si>
    <t>Sex Offenses</t>
  </si>
  <si>
    <t>Sexual Assault</t>
  </si>
  <si>
    <t>Smuggling</t>
  </si>
  <si>
    <t>Sovereignty</t>
  </si>
  <si>
    <t>Stalking</t>
  </si>
  <si>
    <t>Stolen Vehicle</t>
  </si>
  <si>
    <t>Tampering w/ Govt. Document</t>
  </si>
  <si>
    <t>Terrorism</t>
  </si>
  <si>
    <t>Terroristic Threat</t>
  </si>
  <si>
    <t>Theft</t>
  </si>
  <si>
    <t>Threat</t>
  </si>
  <si>
    <t>Threat to Peace Officer</t>
  </si>
  <si>
    <t>Traffic Offenses</t>
  </si>
  <si>
    <t>Unauthorized Use of a Motor Vehicle</t>
  </si>
  <si>
    <t>Weapon Offenses</t>
  </si>
  <si>
    <t>White Collar Crime</t>
  </si>
  <si>
    <t>Miscellaneous</t>
  </si>
  <si>
    <t>Race Sex Lookup</t>
  </si>
  <si>
    <t>Police Name/ID</t>
  </si>
  <si>
    <t>Patrol - North</t>
  </si>
  <si>
    <t>HH</t>
  </si>
  <si>
    <t>MM</t>
  </si>
  <si>
    <t>Special / Other Project</t>
  </si>
  <si>
    <t>Statistical Reporting</t>
  </si>
  <si>
    <t>Analysis</t>
  </si>
  <si>
    <t>Intelligence</t>
  </si>
  <si>
    <t>POP Project</t>
  </si>
  <si>
    <t>Meeting</t>
  </si>
  <si>
    <t>Bulletin - Subject</t>
  </si>
  <si>
    <t>Bulletin - Pawn</t>
  </si>
  <si>
    <t>Bulletin - Crime Pattern</t>
  </si>
  <si>
    <t>Bulletin - Other</t>
  </si>
  <si>
    <t>Map - Custom</t>
  </si>
  <si>
    <t>CAU</t>
  </si>
  <si>
    <t>Meeting - CAU Staff</t>
  </si>
  <si>
    <t>Meeting - Weed &amp; Seed</t>
  </si>
  <si>
    <t>Meeting - District</t>
  </si>
  <si>
    <t>Weed &amp; Seed</t>
  </si>
  <si>
    <t>Special / Other Projects (Self-Initiated)</t>
  </si>
  <si>
    <t>Special / Other Projects (Requested)</t>
  </si>
  <si>
    <t>Description/Nature/Reason</t>
  </si>
  <si>
    <t>Assist Other Analyst</t>
  </si>
  <si>
    <t>Meeting - CompStat</t>
  </si>
  <si>
    <t>CompStat</t>
  </si>
  <si>
    <t>Lastname, Firstname</t>
  </si>
  <si>
    <t>Special Project Title</t>
  </si>
  <si>
    <t>Special Area Title</t>
  </si>
  <si>
    <t>Special Initiative #1</t>
  </si>
  <si>
    <t>Special Initiative #2</t>
  </si>
  <si>
    <t>Special Initiative #3</t>
  </si>
</sst>
</file>

<file path=xl/styles.xml><?xml version="1.0" encoding="utf-8"?>
<styleSheet xmlns="http://schemas.openxmlformats.org/spreadsheetml/2006/main">
  <fonts count="11">
    <font>
      <sz val="11"/>
      <color theme="1"/>
      <name val="Calibri"/>
      <family val="2"/>
    </font>
    <font>
      <b/>
      <sz val="11"/>
      <color theme="1"/>
      <name val="Calibri"/>
      <family val="2"/>
    </font>
    <font>
      <sz val="8"/>
      <color indexed="81"/>
      <name val="Tahoma"/>
      <family val="2"/>
    </font>
    <font>
      <b/>
      <sz val="8"/>
      <color indexed="81"/>
      <name val="Tahoma"/>
      <family val="2"/>
    </font>
    <font>
      <sz val="10"/>
      <name val="Arial"/>
      <family val="2"/>
    </font>
    <font>
      <sz val="11"/>
      <name val="Calibri"/>
      <family val="2"/>
      <scheme val="minor"/>
    </font>
    <font>
      <sz val="11"/>
      <color theme="0" tint="-0.499984740745262"/>
      <name val="Calibri"/>
      <family val="2"/>
    </font>
    <font>
      <sz val="11"/>
      <color theme="1" tint="0.499984740745262"/>
      <name val="Calibri"/>
      <family val="2"/>
    </font>
    <font>
      <b/>
      <sz val="11"/>
      <color theme="1" tint="0.249977111117893"/>
      <name val="Calibri"/>
      <family val="2"/>
    </font>
    <font>
      <sz val="8"/>
      <color indexed="81"/>
      <name val="Tahoma"/>
      <charset val="1"/>
    </font>
    <font>
      <b/>
      <sz val="8"/>
      <color indexed="81"/>
      <name val="Tahoma"/>
      <charset val="1"/>
    </font>
  </fonts>
  <fills count="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4" fillId="0" borderId="0"/>
  </cellStyleXfs>
  <cellXfs count="29">
    <xf numFmtId="0" fontId="0" fillId="0" borderId="0" xfId="0"/>
    <xf numFmtId="0" fontId="0" fillId="0" borderId="1" xfId="0" applyBorder="1"/>
    <xf numFmtId="0" fontId="0" fillId="2" borderId="1" xfId="0" applyFill="1" applyBorder="1"/>
    <xf numFmtId="0" fontId="1" fillId="0" borderId="0" xfId="0" applyFont="1" applyProtection="1"/>
    <xf numFmtId="0" fontId="0" fillId="0" borderId="0" xfId="0" applyProtection="1"/>
    <xf numFmtId="0" fontId="5" fillId="0" borderId="0" xfId="1" applyFont="1" applyProtection="1"/>
    <xf numFmtId="0" fontId="0" fillId="0" borderId="1" xfId="0" applyBorder="1" applyAlignment="1">
      <alignment horizontal="left" vertical="top" wrapText="1"/>
    </xf>
    <xf numFmtId="0" fontId="0" fillId="0" borderId="1" xfId="0" applyBorder="1" applyProtection="1"/>
    <xf numFmtId="0" fontId="6" fillId="0" borderId="0" xfId="0" applyFont="1" applyBorder="1" applyAlignment="1">
      <alignment horizontal="left"/>
    </xf>
    <xf numFmtId="0" fontId="0" fillId="0" borderId="1" xfId="0" applyBorder="1" applyAlignment="1" applyProtection="1">
      <alignment horizontal="center"/>
    </xf>
    <xf numFmtId="0" fontId="0" fillId="2" borderId="1" xfId="0" applyFill="1" applyBorder="1" applyAlignment="1" applyProtection="1">
      <alignment horizontal="center"/>
    </xf>
    <xf numFmtId="0" fontId="0" fillId="2" borderId="1" xfId="0" applyFill="1" applyBorder="1" applyProtection="1"/>
    <xf numFmtId="0" fontId="1" fillId="2" borderId="1" xfId="0" applyFont="1" applyFill="1" applyBorder="1" applyAlignment="1" applyProtection="1">
      <alignment horizontal="center"/>
    </xf>
    <xf numFmtId="0" fontId="1" fillId="2" borderId="1" xfId="0" applyFont="1" applyFill="1" applyBorder="1" applyProtection="1"/>
    <xf numFmtId="0" fontId="1" fillId="3" borderId="0" xfId="0" applyFont="1" applyFill="1"/>
    <xf numFmtId="0" fontId="1" fillId="3" borderId="1" xfId="0" applyFont="1" applyFill="1" applyBorder="1"/>
    <xf numFmtId="0" fontId="0" fillId="2" borderId="1" xfId="0" applyFill="1" applyBorder="1" applyAlignment="1">
      <alignment horizontal="left" vertical="top" wrapText="1"/>
    </xf>
    <xf numFmtId="14" fontId="0" fillId="2" borderId="1" xfId="0" applyNumberFormat="1" applyFill="1" applyBorder="1"/>
    <xf numFmtId="14" fontId="0" fillId="0" borderId="1" xfId="0" applyNumberFormat="1" applyBorder="1"/>
    <xf numFmtId="0" fontId="6" fillId="0" borderId="0" xfId="0" applyFont="1" applyFill="1" applyBorder="1" applyAlignment="1">
      <alignment horizontal="left"/>
    </xf>
    <xf numFmtId="0" fontId="7" fillId="0" borderId="0" xfId="0" applyFont="1"/>
    <xf numFmtId="0" fontId="0" fillId="2" borderId="1" xfId="0" applyFont="1" applyFill="1" applyBorder="1" applyProtection="1"/>
    <xf numFmtId="0" fontId="0" fillId="0" borderId="1" xfId="0" applyFont="1" applyBorder="1" applyProtection="1"/>
    <xf numFmtId="49" fontId="0" fillId="0" borderId="1" xfId="0" applyNumberFormat="1" applyBorder="1"/>
    <xf numFmtId="49" fontId="0" fillId="2" borderId="1" xfId="0" applyNumberFormat="1" applyFill="1" applyBorder="1"/>
    <xf numFmtId="0" fontId="8" fillId="0" borderId="0" xfId="0" applyFont="1"/>
    <xf numFmtId="1" fontId="0" fillId="0" borderId="1" xfId="0" applyNumberFormat="1" applyBorder="1"/>
    <xf numFmtId="1" fontId="0" fillId="2" borderId="1" xfId="0" applyNumberFormat="1" applyFill="1" applyBorder="1"/>
    <xf numFmtId="0" fontId="1" fillId="3" borderId="2" xfId="0" applyFont="1" applyFill="1" applyBorder="1" applyAlignment="1">
      <alignment horizontal="left"/>
    </xf>
  </cellXfs>
  <cellStyles count="2">
    <cellStyle name="Normal" xfId="0" builtinId="0"/>
    <cellStyle name="Normal 2" xfId="1"/>
  </cellStyles>
  <dxfs count="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2">
    <tabColor theme="6" tint="0.39997558519241921"/>
  </sheetPr>
  <dimension ref="A1:P249"/>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RowHeight="14.4"/>
  <cols>
    <col min="1" max="1" width="21" customWidth="1"/>
    <col min="2" max="2" width="19.88671875" customWidth="1"/>
    <col min="3" max="3" width="12.44140625" customWidth="1"/>
    <col min="4" max="5" width="4.33203125" customWidth="1"/>
    <col min="6" max="6" width="12.88671875" customWidth="1"/>
    <col min="7" max="7" width="16" customWidth="1"/>
    <col min="8" max="8" width="33.33203125" customWidth="1"/>
    <col min="9" max="9" width="16" bestFit="1" customWidth="1"/>
    <col min="10" max="10" width="32.88671875" customWidth="1"/>
    <col min="11" max="11" width="14.88671875" bestFit="1" customWidth="1"/>
    <col min="12" max="12" width="13.44140625" customWidth="1"/>
    <col min="13" max="13" width="23.6640625" customWidth="1"/>
    <col min="14" max="14" width="9.109375" bestFit="1" customWidth="1"/>
    <col min="15" max="15" width="13.44140625" customWidth="1"/>
    <col min="16" max="16" width="30.33203125" customWidth="1"/>
  </cols>
  <sheetData>
    <row r="1" spans="1:16">
      <c r="A1" s="14" t="s">
        <v>84</v>
      </c>
      <c r="B1" s="14" t="s">
        <v>40</v>
      </c>
      <c r="C1" s="14" t="s">
        <v>6</v>
      </c>
      <c r="D1" s="28" t="s">
        <v>153</v>
      </c>
      <c r="E1" s="28" t="s">
        <v>154</v>
      </c>
      <c r="F1" s="14" t="s">
        <v>35</v>
      </c>
      <c r="G1" s="15" t="s">
        <v>48</v>
      </c>
      <c r="H1" s="14" t="s">
        <v>173</v>
      </c>
      <c r="I1" s="15" t="s">
        <v>151</v>
      </c>
      <c r="J1" s="15" t="s">
        <v>47</v>
      </c>
      <c r="K1" s="15" t="s">
        <v>19</v>
      </c>
      <c r="L1" s="15" t="s">
        <v>10</v>
      </c>
      <c r="M1" s="15" t="s">
        <v>52</v>
      </c>
      <c r="N1" s="15" t="s">
        <v>7</v>
      </c>
      <c r="O1" s="15" t="s">
        <v>8</v>
      </c>
      <c r="P1" s="15" t="s">
        <v>9</v>
      </c>
    </row>
    <row r="2" spans="1:16">
      <c r="A2" s="1"/>
      <c r="B2" s="1"/>
      <c r="C2" s="18"/>
      <c r="D2" s="26"/>
      <c r="E2" s="26"/>
      <c r="F2" s="1"/>
      <c r="G2" s="1" t="str">
        <f>IF(A2="Bulletin",Lookups!$G$5,IF(A2="Driver's License",Lookups!$G$2,IF(A2="Criminal History",Lookups!$G$3,IF(A2="Briefing",Lookups!$G$2,IF(A2="Meeting",Lookups!$G$4,"")))))</f>
        <v/>
      </c>
      <c r="H2" s="6"/>
      <c r="I2" s="1"/>
      <c r="J2" s="1"/>
      <c r="K2" s="1"/>
      <c r="L2" s="23"/>
      <c r="M2" s="1"/>
      <c r="N2" s="1"/>
      <c r="O2" s="1"/>
      <c r="P2" s="1"/>
    </row>
    <row r="3" spans="1:16">
      <c r="A3" s="2"/>
      <c r="B3" s="2"/>
      <c r="C3" s="17"/>
      <c r="D3" s="27"/>
      <c r="E3" s="27"/>
      <c r="F3" s="2"/>
      <c r="G3" s="2" t="str">
        <f>IF(A3="Bulletin",Lookups!$G$5,IF(A3="Driver's License",Lookups!$G$2,IF(A3="Criminal History",Lookups!$G$3,IF(A3="Briefing",Lookups!$G$2,IF(A3="Meeting",Lookups!$G$4,"")))))</f>
        <v/>
      </c>
      <c r="H3" s="16"/>
      <c r="I3" s="2"/>
      <c r="J3" s="2"/>
      <c r="K3" s="2"/>
      <c r="L3" s="24"/>
      <c r="M3" s="2"/>
      <c r="N3" s="2"/>
      <c r="O3" s="17"/>
      <c r="P3" s="2"/>
    </row>
    <row r="4" spans="1:16">
      <c r="A4" s="1"/>
      <c r="B4" s="1"/>
      <c r="C4" s="18"/>
      <c r="D4" s="26"/>
      <c r="E4" s="26"/>
      <c r="F4" s="1"/>
      <c r="G4" s="1" t="str">
        <f>IF(A4="Bulletin",Lookups!$G$5,IF(A4="Driver's License",Lookups!$G$2,IF(A4="Criminal History",Lookups!$G$3,IF(A4="Briefing",Lookups!$G$2,IF(A4="Meeting",Lookups!$G$4,"")))))</f>
        <v/>
      </c>
      <c r="H4" s="6"/>
      <c r="I4" s="1"/>
      <c r="J4" s="1"/>
      <c r="K4" s="1"/>
      <c r="L4" s="23"/>
      <c r="M4" s="1"/>
      <c r="N4" s="1"/>
      <c r="O4" s="1"/>
      <c r="P4" s="1"/>
    </row>
    <row r="5" spans="1:16">
      <c r="A5" s="2"/>
      <c r="B5" s="2"/>
      <c r="C5" s="17"/>
      <c r="D5" s="27"/>
      <c r="E5" s="27"/>
      <c r="F5" s="2"/>
      <c r="G5" s="2" t="str">
        <f>IF(A5="Bulletin",Lookups!$G$5,IF(A5="Driver's License",Lookups!$G$2,IF(A5="Criminal History",Lookups!$G$3,IF(A5="Briefing",Lookups!$G$2,IF(A5="Meeting",Lookups!$G$4,"")))))</f>
        <v/>
      </c>
      <c r="H5" s="16"/>
      <c r="I5" s="2"/>
      <c r="J5" s="2"/>
      <c r="K5" s="2"/>
      <c r="L5" s="24"/>
      <c r="M5" s="2"/>
      <c r="N5" s="2"/>
      <c r="O5" s="2"/>
      <c r="P5" s="2"/>
    </row>
    <row r="6" spans="1:16">
      <c r="A6" s="1"/>
      <c r="B6" s="1"/>
      <c r="C6" s="18"/>
      <c r="D6" s="26"/>
      <c r="E6" s="26"/>
      <c r="F6" s="1"/>
      <c r="G6" s="1" t="str">
        <f>IF(A6="Bulletin",Lookups!$G$5,IF(A6="Driver's License",Lookups!$G$2,IF(A6="Criminal History",Lookups!$G$3,IF(A6="Briefing",Lookups!$G$2,IF(A6="Meeting",Lookups!$G$4,"")))))</f>
        <v/>
      </c>
      <c r="H6" s="6"/>
      <c r="I6" s="1"/>
      <c r="J6" s="1"/>
      <c r="K6" s="1"/>
      <c r="L6" s="23"/>
      <c r="M6" s="1"/>
      <c r="N6" s="1"/>
      <c r="O6" s="1"/>
      <c r="P6" s="1"/>
    </row>
    <row r="7" spans="1:16">
      <c r="A7" s="2"/>
      <c r="B7" s="2"/>
      <c r="C7" s="17"/>
      <c r="D7" s="27"/>
      <c r="E7" s="27"/>
      <c r="F7" s="2"/>
      <c r="G7" s="2" t="str">
        <f>IF(A7="Bulletin",Lookups!$G$5,IF(A7="Driver's License",Lookups!$G$2,IF(A7="Criminal History",Lookups!$G$3,IF(A7="Briefing",Lookups!$G$2,IF(A7="Meeting",Lookups!$G$4,"")))))</f>
        <v/>
      </c>
      <c r="H7" s="16"/>
      <c r="I7" s="2"/>
      <c r="J7" s="2"/>
      <c r="K7" s="2"/>
      <c r="L7" s="24"/>
      <c r="M7" s="2"/>
      <c r="N7" s="2"/>
      <c r="O7" s="2"/>
      <c r="P7" s="2"/>
    </row>
    <row r="8" spans="1:16">
      <c r="A8" s="1"/>
      <c r="B8" s="1"/>
      <c r="C8" s="18"/>
      <c r="D8" s="26"/>
      <c r="E8" s="26"/>
      <c r="F8" s="1"/>
      <c r="G8" s="1" t="str">
        <f>IF(A8="Bulletin",Lookups!$G$5,IF(A8="Driver's License",Lookups!$G$2,IF(A8="Criminal History",Lookups!$G$3,IF(A8="Briefing",Lookups!$G$2,IF(A8="Meeting",Lookups!$G$4,"")))))</f>
        <v/>
      </c>
      <c r="H8" s="6"/>
      <c r="I8" s="1"/>
      <c r="J8" s="1"/>
      <c r="K8" s="1"/>
      <c r="L8" s="23"/>
      <c r="M8" s="1"/>
      <c r="N8" s="1"/>
      <c r="O8" s="1"/>
      <c r="P8" s="1"/>
    </row>
    <row r="9" spans="1:16">
      <c r="A9" s="2"/>
      <c r="B9" s="2"/>
      <c r="C9" s="17"/>
      <c r="D9" s="27"/>
      <c r="E9" s="27"/>
      <c r="F9" s="2"/>
      <c r="G9" s="2" t="str">
        <f>IF(A9="Bulletin",Lookups!$G$5,IF(A9="Driver's License",Lookups!$G$2,IF(A9="Criminal History",Lookups!$G$3,IF(A9="Briefing",Lookups!$G$2,IF(A9="Meeting",Lookups!$G$4,"")))))</f>
        <v/>
      </c>
      <c r="H9" s="16"/>
      <c r="I9" s="2"/>
      <c r="J9" s="2"/>
      <c r="K9" s="2"/>
      <c r="L9" s="24"/>
      <c r="M9" s="2"/>
      <c r="N9" s="2"/>
      <c r="O9" s="2"/>
      <c r="P9" s="2"/>
    </row>
    <row r="10" spans="1:16">
      <c r="A10" s="1"/>
      <c r="B10" s="1"/>
      <c r="C10" s="18"/>
      <c r="D10" s="26"/>
      <c r="E10" s="26"/>
      <c r="F10" s="1"/>
      <c r="G10" s="1" t="str">
        <f>IF(A10="Bulletin",Lookups!$G$5,IF(A10="Driver's License",Lookups!$G$2,IF(A10="Criminal History",Lookups!$G$3,IF(A10="Briefing",Lookups!$G$2,IF(A10="Meeting",Lookups!$G$4,"")))))</f>
        <v/>
      </c>
      <c r="H10" s="6"/>
      <c r="I10" s="1"/>
      <c r="J10" s="1"/>
      <c r="K10" s="1"/>
      <c r="L10" s="23"/>
      <c r="M10" s="1"/>
      <c r="N10" s="1"/>
      <c r="O10" s="1"/>
      <c r="P10" s="1"/>
    </row>
    <row r="11" spans="1:16">
      <c r="A11" s="2"/>
      <c r="B11" s="2"/>
      <c r="C11" s="17"/>
      <c r="D11" s="27"/>
      <c r="E11" s="27"/>
      <c r="F11" s="2"/>
      <c r="G11" s="2" t="str">
        <f>IF(A11="Bulletin",Lookups!$G$5,IF(A11="Driver's License",Lookups!$G$2,IF(A11="Criminal History",Lookups!$G$3,IF(A11="Briefing",Lookups!$G$2,IF(A11="Meeting",Lookups!$G$4,"")))))</f>
        <v/>
      </c>
      <c r="H11" s="16"/>
      <c r="I11" s="2"/>
      <c r="J11" s="2"/>
      <c r="K11" s="2"/>
      <c r="L11" s="24"/>
      <c r="M11" s="2"/>
      <c r="N11" s="2"/>
      <c r="O11" s="2"/>
      <c r="P11" s="2"/>
    </row>
    <row r="12" spans="1:16">
      <c r="A12" s="1"/>
      <c r="B12" s="1"/>
      <c r="C12" s="18"/>
      <c r="D12" s="26"/>
      <c r="E12" s="26"/>
      <c r="F12" s="1"/>
      <c r="G12" s="1" t="str">
        <f>IF(A12="Bulletin",Lookups!$G$5,IF(A12="Driver's License",Lookups!$G$2,IF(A12="Criminal History",Lookups!$G$3,IF(A12="Briefing",Lookups!$G$2,IF(A12="Meeting",Lookups!$G$4,"")))))</f>
        <v/>
      </c>
      <c r="H12" s="6"/>
      <c r="I12" s="1"/>
      <c r="J12" s="1"/>
      <c r="K12" s="1"/>
      <c r="L12" s="23"/>
      <c r="M12" s="1"/>
      <c r="N12" s="1"/>
      <c r="O12" s="1"/>
      <c r="P12" s="1"/>
    </row>
    <row r="13" spans="1:16">
      <c r="A13" s="2"/>
      <c r="B13" s="2"/>
      <c r="C13" s="17"/>
      <c r="D13" s="27"/>
      <c r="E13" s="27"/>
      <c r="F13" s="2"/>
      <c r="G13" s="2" t="str">
        <f>IF(A13="Bulletin",Lookups!$G$5,IF(A13="Driver's License",Lookups!$G$2,IF(A13="Criminal History",Lookups!$G$3,IF(A13="Briefing",Lookups!$G$2,IF(A13="Meeting",Lookups!$G$4,"")))))</f>
        <v/>
      </c>
      <c r="H13" s="16"/>
      <c r="I13" s="2"/>
      <c r="J13" s="2"/>
      <c r="K13" s="2"/>
      <c r="L13" s="24"/>
      <c r="M13" s="2"/>
      <c r="N13" s="2"/>
      <c r="O13" s="2"/>
      <c r="P13" s="2"/>
    </row>
    <row r="14" spans="1:16">
      <c r="A14" s="1"/>
      <c r="B14" s="1"/>
      <c r="C14" s="18"/>
      <c r="D14" s="26"/>
      <c r="E14" s="26"/>
      <c r="F14" s="1"/>
      <c r="G14" s="1" t="str">
        <f>IF(A14="Bulletin",Lookups!$G$5,IF(A14="Driver's License",Lookups!$G$2,IF(A14="Criminal History",Lookups!$G$3,IF(A14="Briefing",Lookups!$G$2,IF(A14="Meeting",Lookups!$G$4,"")))))</f>
        <v/>
      </c>
      <c r="H14" s="6"/>
      <c r="I14" s="1"/>
      <c r="J14" s="1"/>
      <c r="K14" s="1"/>
      <c r="L14" s="23"/>
      <c r="M14" s="1"/>
      <c r="N14" s="1"/>
      <c r="O14" s="1"/>
      <c r="P14" s="1"/>
    </row>
    <row r="15" spans="1:16">
      <c r="A15" s="2"/>
      <c r="B15" s="2"/>
      <c r="C15" s="17"/>
      <c r="D15" s="27"/>
      <c r="E15" s="27"/>
      <c r="F15" s="2"/>
      <c r="G15" s="2" t="str">
        <f>IF(A15="Bulletin",Lookups!$G$5,IF(A15="Driver's License",Lookups!$G$2,IF(A15="Criminal History",Lookups!$G$3,IF(A15="Briefing",Lookups!$G$2,IF(A15="Meeting",Lookups!$G$4,"")))))</f>
        <v/>
      </c>
      <c r="H15" s="16"/>
      <c r="I15" s="2"/>
      <c r="J15" s="2"/>
      <c r="K15" s="2"/>
      <c r="L15" s="24"/>
      <c r="M15" s="2"/>
      <c r="N15" s="2"/>
      <c r="O15" s="2"/>
      <c r="P15" s="2"/>
    </row>
    <row r="16" spans="1:16">
      <c r="A16" s="1"/>
      <c r="B16" s="1"/>
      <c r="C16" s="18"/>
      <c r="D16" s="26"/>
      <c r="E16" s="26"/>
      <c r="F16" s="1"/>
      <c r="G16" s="1" t="str">
        <f>IF(A16="Bulletin",Lookups!$G$5,IF(A16="Driver's License",Lookups!$G$2,IF(A16="Criminal History",Lookups!$G$3,IF(A16="Briefing",Lookups!$G$2,IF(A16="Meeting",Lookups!$G$4,"")))))</f>
        <v/>
      </c>
      <c r="H16" s="6"/>
      <c r="I16" s="1"/>
      <c r="J16" s="1"/>
      <c r="K16" s="1"/>
      <c r="L16" s="23"/>
      <c r="M16" s="1"/>
      <c r="N16" s="1"/>
      <c r="O16" s="1"/>
      <c r="P16" s="1"/>
    </row>
    <row r="17" spans="1:16">
      <c r="A17" s="2"/>
      <c r="B17" s="2"/>
      <c r="C17" s="17"/>
      <c r="D17" s="27"/>
      <c r="E17" s="27"/>
      <c r="F17" s="2"/>
      <c r="G17" s="2" t="str">
        <f>IF(A17="Bulletin",Lookups!$G$5,IF(A17="Driver's License",Lookups!$G$2,IF(A17="Criminal History",Lookups!$G$3,IF(A17="Briefing",Lookups!$G$2,IF(A17="Meeting",Lookups!$G$4,"")))))</f>
        <v/>
      </c>
      <c r="H17" s="16"/>
      <c r="I17" s="2"/>
      <c r="J17" s="2"/>
      <c r="K17" s="2"/>
      <c r="L17" s="24"/>
      <c r="M17" s="2"/>
      <c r="N17" s="2"/>
      <c r="O17" s="2"/>
      <c r="P17" s="2"/>
    </row>
    <row r="18" spans="1:16">
      <c r="A18" s="1"/>
      <c r="B18" s="1"/>
      <c r="C18" s="18"/>
      <c r="D18" s="26"/>
      <c r="E18" s="26"/>
      <c r="F18" s="1"/>
      <c r="G18" s="1" t="str">
        <f>IF(A18="Bulletin",Lookups!$G$5,IF(A18="Driver's License",Lookups!$G$2,IF(A18="Criminal History",Lookups!$G$3,IF(A18="Briefing",Lookups!$G$2,IF(A18="Meeting",Lookups!$G$4,"")))))</f>
        <v/>
      </c>
      <c r="H18" s="6"/>
      <c r="I18" s="1"/>
      <c r="J18" s="1"/>
      <c r="K18" s="1"/>
      <c r="L18" s="23"/>
      <c r="M18" s="1"/>
      <c r="N18" s="1"/>
      <c r="O18" s="1"/>
      <c r="P18" s="1"/>
    </row>
    <row r="19" spans="1:16">
      <c r="A19" s="2"/>
      <c r="B19" s="2"/>
      <c r="C19" s="17"/>
      <c r="D19" s="27"/>
      <c r="E19" s="27"/>
      <c r="F19" s="2"/>
      <c r="G19" s="2" t="str">
        <f>IF(A19="Bulletin",Lookups!$G$5,IF(A19="Driver's License",Lookups!$G$2,IF(A19="Criminal History",Lookups!$G$3,IF(A19="Briefing",Lookups!$G$2,IF(A19="Meeting",Lookups!$G$4,"")))))</f>
        <v/>
      </c>
      <c r="H19" s="16"/>
      <c r="I19" s="2"/>
      <c r="J19" s="2"/>
      <c r="K19" s="2"/>
      <c r="L19" s="24"/>
      <c r="M19" s="2"/>
      <c r="N19" s="2"/>
      <c r="O19" s="2"/>
      <c r="P19" s="2"/>
    </row>
    <row r="20" spans="1:16">
      <c r="A20" s="1"/>
      <c r="B20" s="1"/>
      <c r="C20" s="18"/>
      <c r="D20" s="26"/>
      <c r="E20" s="26"/>
      <c r="F20" s="1"/>
      <c r="G20" s="1" t="str">
        <f>IF(A20="Bulletin",Lookups!$G$5,IF(A20="Driver's License",Lookups!$G$2,IF(A20="Criminal History",Lookups!$G$3,IF(A20="Briefing",Lookups!$G$2,IF(A20="Meeting",Lookups!$G$4,"")))))</f>
        <v/>
      </c>
      <c r="H20" s="6"/>
      <c r="I20" s="1"/>
      <c r="J20" s="1"/>
      <c r="K20" s="1"/>
      <c r="L20" s="23"/>
      <c r="M20" s="1"/>
      <c r="N20" s="1"/>
      <c r="O20" s="1"/>
      <c r="P20" s="1"/>
    </row>
    <row r="21" spans="1:16">
      <c r="A21" s="2"/>
      <c r="B21" s="2"/>
      <c r="C21" s="17"/>
      <c r="D21" s="27"/>
      <c r="E21" s="27"/>
      <c r="F21" s="2"/>
      <c r="G21" s="2" t="str">
        <f>IF(A21="Bulletin",Lookups!$G$5,IF(A21="Driver's License",Lookups!$G$2,IF(A21="Criminal History",Lookups!$G$3,IF(A21="Briefing",Lookups!$G$2,IF(A21="Meeting",Lookups!$G$4,"")))))</f>
        <v/>
      </c>
      <c r="H21" s="16"/>
      <c r="I21" s="2"/>
      <c r="J21" s="2"/>
      <c r="K21" s="2"/>
      <c r="L21" s="24"/>
      <c r="M21" s="2"/>
      <c r="N21" s="2"/>
      <c r="O21" s="2"/>
      <c r="P21" s="2"/>
    </row>
    <row r="22" spans="1:16">
      <c r="A22" s="1"/>
      <c r="B22" s="1"/>
      <c r="C22" s="18"/>
      <c r="D22" s="26"/>
      <c r="E22" s="26"/>
      <c r="F22" s="1"/>
      <c r="G22" s="1" t="str">
        <f>IF(A22="Bulletin",Lookups!$G$5,IF(A22="Driver's License",Lookups!$G$2,IF(A22="Criminal History",Lookups!$G$3,IF(A22="Briefing",Lookups!$G$2,IF(A22="Meeting",Lookups!$G$4,"")))))</f>
        <v/>
      </c>
      <c r="H22" s="6"/>
      <c r="I22" s="1"/>
      <c r="J22" s="1"/>
      <c r="K22" s="1"/>
      <c r="L22" s="23"/>
      <c r="M22" s="1"/>
      <c r="N22" s="1"/>
      <c r="O22" s="1"/>
      <c r="P22" s="1"/>
    </row>
    <row r="23" spans="1:16">
      <c r="A23" s="2"/>
      <c r="B23" s="2"/>
      <c r="C23" s="17"/>
      <c r="D23" s="27"/>
      <c r="E23" s="27"/>
      <c r="F23" s="2"/>
      <c r="G23" s="2" t="str">
        <f>IF(A23="Bulletin",Lookups!$G$5,IF(A23="Driver's License",Lookups!$G$2,IF(A23="Criminal History",Lookups!$G$3,IF(A23="Briefing",Lookups!$G$2,IF(A23="Meeting",Lookups!$G$4,"")))))</f>
        <v/>
      </c>
      <c r="H23" s="16"/>
      <c r="I23" s="2"/>
      <c r="J23" s="2"/>
      <c r="K23" s="2"/>
      <c r="L23" s="24"/>
      <c r="M23" s="2"/>
      <c r="N23" s="2"/>
      <c r="O23" s="2"/>
      <c r="P23" s="2"/>
    </row>
    <row r="24" spans="1:16">
      <c r="A24" s="1"/>
      <c r="B24" s="1"/>
      <c r="C24" s="18"/>
      <c r="D24" s="26"/>
      <c r="E24" s="26"/>
      <c r="F24" s="1"/>
      <c r="G24" s="1" t="str">
        <f>IF(A24="Bulletin",Lookups!$G$5,IF(A24="Driver's License",Lookups!$G$2,IF(A24="Criminal History",Lookups!$G$3,IF(A24="Briefing",Lookups!$G$2,IF(A24="Meeting",Lookups!$G$4,"")))))</f>
        <v/>
      </c>
      <c r="H24" s="6"/>
      <c r="I24" s="1"/>
      <c r="J24" s="1"/>
      <c r="K24" s="1"/>
      <c r="L24" s="23"/>
      <c r="M24" s="1"/>
      <c r="N24" s="1"/>
      <c r="O24" s="1"/>
      <c r="P24" s="1"/>
    </row>
    <row r="25" spans="1:16">
      <c r="A25" s="2"/>
      <c r="B25" s="2"/>
      <c r="C25" s="17"/>
      <c r="D25" s="27"/>
      <c r="E25" s="27"/>
      <c r="F25" s="2"/>
      <c r="G25" s="2" t="str">
        <f>IF(A25="Bulletin",Lookups!$G$5,IF(A25="Driver's License",Lookups!$G$2,IF(A25="Criminal History",Lookups!$G$3,IF(A25="Briefing",Lookups!$G$2,IF(A25="Meeting",Lookups!$G$4,"")))))</f>
        <v/>
      </c>
      <c r="H25" s="16"/>
      <c r="I25" s="2"/>
      <c r="J25" s="2"/>
      <c r="K25" s="2"/>
      <c r="L25" s="24"/>
      <c r="M25" s="2"/>
      <c r="N25" s="2"/>
      <c r="O25" s="2"/>
      <c r="P25" s="2"/>
    </row>
    <row r="26" spans="1:16">
      <c r="A26" s="1"/>
      <c r="B26" s="1"/>
      <c r="C26" s="18"/>
      <c r="D26" s="26"/>
      <c r="E26" s="26"/>
      <c r="F26" s="1"/>
      <c r="G26" s="1" t="str">
        <f>IF(A26="Bulletin",Lookups!$G$5,IF(A26="Driver's License",Lookups!$G$2,IF(A26="Criminal History",Lookups!$G$3,IF(A26="Briefing",Lookups!$G$2,IF(A26="Meeting",Lookups!$G$4,"")))))</f>
        <v/>
      </c>
      <c r="H26" s="6"/>
      <c r="I26" s="1"/>
      <c r="J26" s="1"/>
      <c r="K26" s="1"/>
      <c r="L26" s="23"/>
      <c r="M26" s="1"/>
      <c r="N26" s="1"/>
      <c r="O26" s="1"/>
      <c r="P26" s="1"/>
    </row>
    <row r="27" spans="1:16">
      <c r="A27" s="2"/>
      <c r="B27" s="2"/>
      <c r="C27" s="17"/>
      <c r="D27" s="27"/>
      <c r="E27" s="27"/>
      <c r="F27" s="2"/>
      <c r="G27" s="2" t="str">
        <f>IF(A27="Bulletin",Lookups!$G$5,IF(A27="Driver's License",Lookups!$G$2,IF(A27="Criminal History",Lookups!$G$3,IF(A27="Briefing",Lookups!$G$2,IF(A27="Meeting",Lookups!$G$4,"")))))</f>
        <v/>
      </c>
      <c r="H27" s="16"/>
      <c r="I27" s="2"/>
      <c r="J27" s="2"/>
      <c r="K27" s="2"/>
      <c r="L27" s="24"/>
      <c r="M27" s="2"/>
      <c r="N27" s="2"/>
      <c r="O27" s="2"/>
      <c r="P27" s="2"/>
    </row>
    <row r="28" spans="1:16">
      <c r="A28" s="1"/>
      <c r="B28" s="1"/>
      <c r="C28" s="18"/>
      <c r="D28" s="26"/>
      <c r="E28" s="26"/>
      <c r="F28" s="1"/>
      <c r="G28" s="1" t="str">
        <f>IF(A28="Bulletin",Lookups!$G$5,IF(A28="Driver's License",Lookups!$G$2,IF(A28="Criminal History",Lookups!$G$3,IF(A28="Briefing",Lookups!$G$2,IF(A28="Meeting",Lookups!$G$4,"")))))</f>
        <v/>
      </c>
      <c r="H28" s="6"/>
      <c r="I28" s="1"/>
      <c r="J28" s="1"/>
      <c r="K28" s="1"/>
      <c r="L28" s="23"/>
      <c r="M28" s="1"/>
      <c r="N28" s="1"/>
      <c r="O28" s="1"/>
      <c r="P28" s="1"/>
    </row>
    <row r="29" spans="1:16">
      <c r="A29" s="2"/>
      <c r="B29" s="2"/>
      <c r="C29" s="17"/>
      <c r="D29" s="27"/>
      <c r="E29" s="27"/>
      <c r="F29" s="2"/>
      <c r="G29" s="2" t="str">
        <f>IF(A29="Bulletin",Lookups!$G$5,IF(A29="Driver's License",Lookups!$G$2,IF(A29="Criminal History",Lookups!$G$3,IF(A29="Briefing",Lookups!$G$2,IF(A29="Meeting",Lookups!$G$4,"")))))</f>
        <v/>
      </c>
      <c r="H29" s="16"/>
      <c r="I29" s="2"/>
      <c r="J29" s="2"/>
      <c r="K29" s="2"/>
      <c r="L29" s="24"/>
      <c r="M29" s="2"/>
      <c r="N29" s="2"/>
      <c r="O29" s="2"/>
      <c r="P29" s="2"/>
    </row>
    <row r="30" spans="1:16">
      <c r="A30" s="1"/>
      <c r="B30" s="1"/>
      <c r="C30" s="18"/>
      <c r="D30" s="26"/>
      <c r="E30" s="26"/>
      <c r="F30" s="1"/>
      <c r="G30" s="1" t="str">
        <f>IF(A30="Bulletin",Lookups!$G$5,IF(A30="Driver's License",Lookups!$G$2,IF(A30="Criminal History",Lookups!$G$3,IF(A30="Briefing",Lookups!$G$2,IF(A30="Meeting",Lookups!$G$4,"")))))</f>
        <v/>
      </c>
      <c r="H30" s="6"/>
      <c r="I30" s="1"/>
      <c r="J30" s="1"/>
      <c r="K30" s="1"/>
      <c r="L30" s="23"/>
      <c r="M30" s="1"/>
      <c r="N30" s="1"/>
      <c r="O30" s="1"/>
      <c r="P30" s="1"/>
    </row>
    <row r="31" spans="1:16">
      <c r="A31" s="2"/>
      <c r="B31" s="2"/>
      <c r="C31" s="17"/>
      <c r="D31" s="27"/>
      <c r="E31" s="27"/>
      <c r="F31" s="2"/>
      <c r="G31" s="2" t="str">
        <f>IF(A31="Bulletin",Lookups!$G$5,IF(A31="Driver's License",Lookups!$G$2,IF(A31="Criminal History",Lookups!$G$3,IF(A31="Briefing",Lookups!$G$2,IF(A31="Meeting",Lookups!$G$4,"")))))</f>
        <v/>
      </c>
      <c r="H31" s="16"/>
      <c r="I31" s="2"/>
      <c r="J31" s="2"/>
      <c r="K31" s="2"/>
      <c r="L31" s="24"/>
      <c r="M31" s="2"/>
      <c r="N31" s="2"/>
      <c r="O31" s="2"/>
      <c r="P31" s="2"/>
    </row>
    <row r="32" spans="1:16">
      <c r="A32" s="1"/>
      <c r="B32" s="1"/>
      <c r="C32" s="18"/>
      <c r="D32" s="26"/>
      <c r="E32" s="26"/>
      <c r="F32" s="1"/>
      <c r="G32" s="1" t="str">
        <f>IF(A32="Bulletin",Lookups!$G$5,IF(A32="Driver's License",Lookups!$G$2,IF(A32="Criminal History",Lookups!$G$3,IF(A32="Briefing",Lookups!$G$2,IF(A32="Meeting",Lookups!$G$4,"")))))</f>
        <v/>
      </c>
      <c r="H32" s="6"/>
      <c r="I32" s="1"/>
      <c r="J32" s="1"/>
      <c r="K32" s="1"/>
      <c r="L32" s="23"/>
      <c r="M32" s="1"/>
      <c r="N32" s="1"/>
      <c r="O32" s="1"/>
      <c r="P32" s="1"/>
    </row>
    <row r="33" spans="1:16">
      <c r="A33" s="2"/>
      <c r="B33" s="2"/>
      <c r="C33" s="17"/>
      <c r="D33" s="27"/>
      <c r="E33" s="27"/>
      <c r="F33" s="2"/>
      <c r="G33" s="2" t="str">
        <f>IF(A33="Bulletin",Lookups!$G$5,IF(A33="Driver's License",Lookups!$G$2,IF(A33="Criminal History",Lookups!$G$3,IF(A33="Briefing",Lookups!$G$2,IF(A33="Meeting",Lookups!$G$4,"")))))</f>
        <v/>
      </c>
      <c r="H33" s="16"/>
      <c r="I33" s="2"/>
      <c r="J33" s="2"/>
      <c r="K33" s="2"/>
      <c r="L33" s="24"/>
      <c r="M33" s="2"/>
      <c r="N33" s="2"/>
      <c r="O33" s="2"/>
      <c r="P33" s="2"/>
    </row>
    <row r="34" spans="1:16">
      <c r="A34" s="1"/>
      <c r="B34" s="1"/>
      <c r="C34" s="18"/>
      <c r="D34" s="26"/>
      <c r="E34" s="26"/>
      <c r="F34" s="1"/>
      <c r="G34" s="1" t="str">
        <f>IF(A34="Bulletin",Lookups!$G$5,IF(A34="Driver's License",Lookups!$G$2,IF(A34="Criminal History",Lookups!$G$3,IF(A34="Briefing",Lookups!$G$2,IF(A34="Meeting",Lookups!$G$4,"")))))</f>
        <v/>
      </c>
      <c r="H34" s="6"/>
      <c r="I34" s="1"/>
      <c r="J34" s="1"/>
      <c r="K34" s="1"/>
      <c r="L34" s="23"/>
      <c r="M34" s="1"/>
      <c r="N34" s="1"/>
      <c r="O34" s="1"/>
      <c r="P34" s="1"/>
    </row>
    <row r="35" spans="1:16">
      <c r="A35" s="2"/>
      <c r="B35" s="2"/>
      <c r="C35" s="17"/>
      <c r="D35" s="27"/>
      <c r="E35" s="27"/>
      <c r="F35" s="2"/>
      <c r="G35" s="2" t="str">
        <f>IF(A35="Bulletin",Lookups!$G$5,IF(A35="Driver's License",Lookups!$G$2,IF(A35="Criminal History",Lookups!$G$3,IF(A35="Briefing",Lookups!$G$2,IF(A35="Meeting",Lookups!$G$4,"")))))</f>
        <v/>
      </c>
      <c r="H35" s="16"/>
      <c r="I35" s="2"/>
      <c r="J35" s="2"/>
      <c r="K35" s="2"/>
      <c r="L35" s="24"/>
      <c r="M35" s="2"/>
      <c r="N35" s="2"/>
      <c r="O35" s="2"/>
      <c r="P35" s="2"/>
    </row>
    <row r="36" spans="1:16">
      <c r="A36" s="1"/>
      <c r="B36" s="1"/>
      <c r="C36" s="18"/>
      <c r="D36" s="26"/>
      <c r="E36" s="26"/>
      <c r="F36" s="1"/>
      <c r="G36" s="1" t="str">
        <f>IF(A36="Bulletin",Lookups!$G$5,IF(A36="Driver's License",Lookups!$G$2,IF(A36="Criminal History",Lookups!$G$3,IF(A36="Briefing",Lookups!$G$2,IF(A36="Meeting",Lookups!$G$4,"")))))</f>
        <v/>
      </c>
      <c r="H36" s="6"/>
      <c r="I36" s="1"/>
      <c r="J36" s="1"/>
      <c r="K36" s="1"/>
      <c r="L36" s="23"/>
      <c r="M36" s="1"/>
      <c r="N36" s="1"/>
      <c r="O36" s="1"/>
      <c r="P36" s="1"/>
    </row>
    <row r="37" spans="1:16">
      <c r="A37" s="2"/>
      <c r="B37" s="2"/>
      <c r="C37" s="17"/>
      <c r="D37" s="27"/>
      <c r="E37" s="27"/>
      <c r="F37" s="2"/>
      <c r="G37" s="2" t="str">
        <f>IF(A37="Bulletin",Lookups!$G$5,IF(A37="Driver's License",Lookups!$G$2,IF(A37="Criminal History",Lookups!$G$3,IF(A37="Briefing",Lookups!$G$2,IF(A37="Meeting",Lookups!$G$4,"")))))</f>
        <v/>
      </c>
      <c r="H37" s="16"/>
      <c r="I37" s="2"/>
      <c r="J37" s="2"/>
      <c r="K37" s="2"/>
      <c r="L37" s="24"/>
      <c r="M37" s="2"/>
      <c r="N37" s="2"/>
      <c r="O37" s="2"/>
      <c r="P37" s="2"/>
    </row>
    <row r="38" spans="1:16">
      <c r="A38" s="1"/>
      <c r="B38" s="1"/>
      <c r="C38" s="18"/>
      <c r="D38" s="26"/>
      <c r="E38" s="26"/>
      <c r="F38" s="1"/>
      <c r="G38" s="1" t="str">
        <f>IF(A38="Bulletin",Lookups!$G$5,IF(A38="Driver's License",Lookups!$G$2,IF(A38="Criminal History",Lookups!$G$3,IF(A38="Briefing",Lookups!$G$2,IF(A38="Meeting",Lookups!$G$4,"")))))</f>
        <v/>
      </c>
      <c r="H38" s="6"/>
      <c r="I38" s="1"/>
      <c r="J38" s="1"/>
      <c r="K38" s="1"/>
      <c r="L38" s="23"/>
      <c r="M38" s="1"/>
      <c r="N38" s="1"/>
      <c r="O38" s="1"/>
      <c r="P38" s="1"/>
    </row>
    <row r="39" spans="1:16">
      <c r="A39" s="2"/>
      <c r="B39" s="2"/>
      <c r="C39" s="17"/>
      <c r="D39" s="27"/>
      <c r="E39" s="27"/>
      <c r="F39" s="2"/>
      <c r="G39" s="2" t="str">
        <f>IF(A39="Bulletin",Lookups!$G$5,IF(A39="Driver's License",Lookups!$G$2,IF(A39="Criminal History",Lookups!$G$3,IF(A39="Briefing",Lookups!$G$2,IF(A39="Meeting",Lookups!$G$4,"")))))</f>
        <v/>
      </c>
      <c r="H39" s="16"/>
      <c r="I39" s="2"/>
      <c r="J39" s="2"/>
      <c r="K39" s="2"/>
      <c r="L39" s="24"/>
      <c r="M39" s="2"/>
      <c r="N39" s="2"/>
      <c r="O39" s="2"/>
      <c r="P39" s="2"/>
    </row>
    <row r="40" spans="1:16">
      <c r="A40" s="1"/>
      <c r="B40" s="1"/>
      <c r="C40" s="18"/>
      <c r="D40" s="26"/>
      <c r="E40" s="26"/>
      <c r="F40" s="1"/>
      <c r="G40" s="1" t="str">
        <f>IF(A40="Bulletin",Lookups!$G$5,IF(A40="Driver's License",Lookups!$G$2,IF(A40="Criminal History",Lookups!$G$3,IF(A40="Briefing",Lookups!$G$2,IF(A40="Meeting",Lookups!$G$4,"")))))</f>
        <v/>
      </c>
      <c r="H40" s="6"/>
      <c r="I40" s="1"/>
      <c r="J40" s="1"/>
      <c r="K40" s="1"/>
      <c r="L40" s="23"/>
      <c r="M40" s="1"/>
      <c r="N40" s="1"/>
      <c r="O40" s="1"/>
      <c r="P40" s="1"/>
    </row>
    <row r="41" spans="1:16">
      <c r="A41" s="2"/>
      <c r="B41" s="2"/>
      <c r="C41" s="17"/>
      <c r="D41" s="27"/>
      <c r="E41" s="27"/>
      <c r="F41" s="2"/>
      <c r="G41" s="2" t="str">
        <f>IF(A41="Bulletin",Lookups!$G$5,IF(A41="Driver's License",Lookups!$G$2,IF(A41="Criminal History",Lookups!$G$3,IF(A41="Briefing",Lookups!$G$2,IF(A41="Meeting",Lookups!$G$4,"")))))</f>
        <v/>
      </c>
      <c r="H41" s="16"/>
      <c r="I41" s="2"/>
      <c r="J41" s="2"/>
      <c r="K41" s="2"/>
      <c r="L41" s="24"/>
      <c r="M41" s="2"/>
      <c r="N41" s="2"/>
      <c r="O41" s="2"/>
      <c r="P41" s="2"/>
    </row>
    <row r="42" spans="1:16">
      <c r="A42" s="1"/>
      <c r="B42" s="1"/>
      <c r="C42" s="18"/>
      <c r="D42" s="26"/>
      <c r="E42" s="26"/>
      <c r="F42" s="1"/>
      <c r="G42" s="1" t="str">
        <f>IF(A42="Bulletin",Lookups!$G$5,IF(A42="Driver's License",Lookups!$G$2,IF(A42="Criminal History",Lookups!$G$3,IF(A42="Briefing",Lookups!$G$2,IF(A42="Meeting",Lookups!$G$4,"")))))</f>
        <v/>
      </c>
      <c r="H42" s="6"/>
      <c r="I42" s="1"/>
      <c r="J42" s="1"/>
      <c r="K42" s="1"/>
      <c r="L42" s="23"/>
      <c r="M42" s="1"/>
      <c r="N42" s="1"/>
      <c r="O42" s="1"/>
      <c r="P42" s="1"/>
    </row>
    <row r="43" spans="1:16">
      <c r="A43" s="2"/>
      <c r="B43" s="2"/>
      <c r="C43" s="17"/>
      <c r="D43" s="27"/>
      <c r="E43" s="27"/>
      <c r="F43" s="2"/>
      <c r="G43" s="2" t="str">
        <f>IF(A43="Bulletin",Lookups!$G$5,IF(A43="Driver's License",Lookups!$G$2,IF(A43="Criminal History",Lookups!$G$3,IF(A43="Briefing",Lookups!$G$2,IF(A43="Meeting",Lookups!$G$4,"")))))</f>
        <v/>
      </c>
      <c r="H43" s="16"/>
      <c r="I43" s="2"/>
      <c r="J43" s="2"/>
      <c r="K43" s="2"/>
      <c r="L43" s="24"/>
      <c r="M43" s="2"/>
      <c r="N43" s="2"/>
      <c r="O43" s="2"/>
      <c r="P43" s="2"/>
    </row>
    <row r="44" spans="1:16">
      <c r="A44" s="1"/>
      <c r="B44" s="1"/>
      <c r="C44" s="18"/>
      <c r="D44" s="26"/>
      <c r="E44" s="26"/>
      <c r="F44" s="1"/>
      <c r="G44" s="1" t="str">
        <f>IF(A44="Bulletin",Lookups!$G$5,IF(A44="Driver's License",Lookups!$G$2,IF(A44="Criminal History",Lookups!$G$3,IF(A44="Briefing",Lookups!$G$2,IF(A44="Meeting",Lookups!$G$4,"")))))</f>
        <v/>
      </c>
      <c r="H44" s="6"/>
      <c r="I44" s="1"/>
      <c r="J44" s="1"/>
      <c r="K44" s="1"/>
      <c r="L44" s="23"/>
      <c r="M44" s="1"/>
      <c r="N44" s="1"/>
      <c r="O44" s="1"/>
      <c r="P44" s="1"/>
    </row>
    <row r="45" spans="1:16">
      <c r="A45" s="2"/>
      <c r="B45" s="2"/>
      <c r="C45" s="17"/>
      <c r="D45" s="27"/>
      <c r="E45" s="27"/>
      <c r="F45" s="2"/>
      <c r="G45" s="2" t="str">
        <f>IF(A45="Bulletin",Lookups!$G$5,IF(A45="Driver's License",Lookups!$G$2,IF(A45="Criminal History",Lookups!$G$3,IF(A45="Briefing",Lookups!$G$2,IF(A45="Meeting",Lookups!$G$4,"")))))</f>
        <v/>
      </c>
      <c r="H45" s="16"/>
      <c r="I45" s="2"/>
      <c r="J45" s="2"/>
      <c r="K45" s="2"/>
      <c r="L45" s="24"/>
      <c r="M45" s="2"/>
      <c r="N45" s="2"/>
      <c r="O45" s="2"/>
      <c r="P45" s="2"/>
    </row>
    <row r="46" spans="1:16">
      <c r="A46" s="1"/>
      <c r="B46" s="1"/>
      <c r="C46" s="18"/>
      <c r="D46" s="26"/>
      <c r="E46" s="26"/>
      <c r="F46" s="1"/>
      <c r="G46" s="1" t="str">
        <f>IF(A46="Bulletin",Lookups!$G$5,IF(A46="Driver's License",Lookups!$G$2,IF(A46="Criminal History",Lookups!$G$3,IF(A46="Briefing",Lookups!$G$2,IF(A46="Meeting",Lookups!$G$4,"")))))</f>
        <v/>
      </c>
      <c r="H46" s="6"/>
      <c r="I46" s="1"/>
      <c r="J46" s="1"/>
      <c r="K46" s="1"/>
      <c r="L46" s="23"/>
      <c r="M46" s="1"/>
      <c r="N46" s="1"/>
      <c r="O46" s="1"/>
      <c r="P46" s="1"/>
    </row>
    <row r="47" spans="1:16">
      <c r="A47" s="2"/>
      <c r="B47" s="2"/>
      <c r="C47" s="17"/>
      <c r="D47" s="27"/>
      <c r="E47" s="27"/>
      <c r="F47" s="2"/>
      <c r="G47" s="2" t="str">
        <f>IF(A47="Bulletin",Lookups!$G$5,IF(A47="Driver's License",Lookups!$G$2,IF(A47="Criminal History",Lookups!$G$3,IF(A47="Briefing",Lookups!$G$2,IF(A47="Meeting",Lookups!$G$4,"")))))</f>
        <v/>
      </c>
      <c r="H47" s="16"/>
      <c r="I47" s="2"/>
      <c r="J47" s="2"/>
      <c r="K47" s="2"/>
      <c r="L47" s="24"/>
      <c r="M47" s="2"/>
      <c r="N47" s="2"/>
      <c r="O47" s="2"/>
      <c r="P47" s="2"/>
    </row>
    <row r="48" spans="1:16">
      <c r="A48" s="1"/>
      <c r="B48" s="1"/>
      <c r="C48" s="18"/>
      <c r="D48" s="26"/>
      <c r="E48" s="26"/>
      <c r="F48" s="1"/>
      <c r="G48" s="1" t="str">
        <f>IF(A48="Bulletin",Lookups!$G$5,IF(A48="Driver's License",Lookups!$G$2,IF(A48="Criminal History",Lookups!$G$3,IF(A48="Briefing",Lookups!$G$2,IF(A48="Meeting",Lookups!$G$4,"")))))</f>
        <v/>
      </c>
      <c r="H48" s="6"/>
      <c r="I48" s="1"/>
      <c r="J48" s="1"/>
      <c r="K48" s="1"/>
      <c r="L48" s="23"/>
      <c r="M48" s="1"/>
      <c r="N48" s="1"/>
      <c r="O48" s="1"/>
      <c r="P48" s="1"/>
    </row>
    <row r="49" spans="1:16">
      <c r="A49" s="2"/>
      <c r="B49" s="2"/>
      <c r="C49" s="17"/>
      <c r="D49" s="27"/>
      <c r="E49" s="27"/>
      <c r="F49" s="2"/>
      <c r="G49" s="2" t="str">
        <f>IF(A49="Bulletin",Lookups!$G$5,IF(A49="Driver's License",Lookups!$G$2,IF(A49="Criminal History",Lookups!$G$3,IF(A49="Briefing",Lookups!$G$2,IF(A49="Meeting",Lookups!$G$4,"")))))</f>
        <v/>
      </c>
      <c r="H49" s="16"/>
      <c r="I49" s="2"/>
      <c r="J49" s="2"/>
      <c r="K49" s="2"/>
      <c r="L49" s="24"/>
      <c r="M49" s="2"/>
      <c r="N49" s="2"/>
      <c r="O49" s="2"/>
      <c r="P49" s="2"/>
    </row>
    <row r="50" spans="1:16">
      <c r="A50" s="1"/>
      <c r="B50" s="1"/>
      <c r="C50" s="18"/>
      <c r="D50" s="26"/>
      <c r="E50" s="26"/>
      <c r="F50" s="1"/>
      <c r="G50" s="1" t="str">
        <f>IF(A50="Bulletin",Lookups!$G$5,IF(A50="Driver's License",Lookups!$G$2,IF(A50="Criminal History",Lookups!$G$3,IF(A50="Briefing",Lookups!$G$2,IF(A50="Meeting",Lookups!$G$4,"")))))</f>
        <v/>
      </c>
      <c r="H50" s="6"/>
      <c r="I50" s="1"/>
      <c r="J50" s="1"/>
      <c r="K50" s="1"/>
      <c r="L50" s="23"/>
      <c r="M50" s="1"/>
      <c r="N50" s="1"/>
      <c r="O50" s="1"/>
      <c r="P50" s="1"/>
    </row>
    <row r="51" spans="1:16">
      <c r="A51" s="2"/>
      <c r="B51" s="2"/>
      <c r="C51" s="17"/>
      <c r="D51" s="27"/>
      <c r="E51" s="27"/>
      <c r="F51" s="2"/>
      <c r="G51" s="2" t="str">
        <f>IF(A51="Bulletin",Lookups!$G$5,IF(A51="Driver's License",Lookups!$G$2,IF(A51="Criminal History",Lookups!$G$3,IF(A51="Briefing",Lookups!$G$2,IF(A51="Meeting",Lookups!$G$4,"")))))</f>
        <v/>
      </c>
      <c r="H51" s="16"/>
      <c r="I51" s="2"/>
      <c r="J51" s="2"/>
      <c r="K51" s="2"/>
      <c r="L51" s="24"/>
      <c r="M51" s="2"/>
      <c r="N51" s="2"/>
      <c r="O51" s="2"/>
      <c r="P51" s="2"/>
    </row>
    <row r="52" spans="1:16">
      <c r="A52" s="1"/>
      <c r="B52" s="1"/>
      <c r="C52" s="18"/>
      <c r="D52" s="26"/>
      <c r="E52" s="26"/>
      <c r="F52" s="1"/>
      <c r="G52" s="1" t="str">
        <f>IF(A52="Bulletin",Lookups!$G$5,IF(A52="Driver's License",Lookups!$G$2,IF(A52="Criminal History",Lookups!$G$3,IF(A52="Briefing",Lookups!$G$2,IF(A52="Meeting",Lookups!$G$4,"")))))</f>
        <v/>
      </c>
      <c r="H52" s="6"/>
      <c r="I52" s="1"/>
      <c r="J52" s="1"/>
      <c r="K52" s="1"/>
      <c r="L52" s="23"/>
      <c r="M52" s="1"/>
      <c r="N52" s="1"/>
      <c r="O52" s="1"/>
      <c r="P52" s="1"/>
    </row>
    <row r="53" spans="1:16">
      <c r="A53" s="2"/>
      <c r="B53" s="2"/>
      <c r="C53" s="17"/>
      <c r="D53" s="27"/>
      <c r="E53" s="27"/>
      <c r="F53" s="2"/>
      <c r="G53" s="2" t="str">
        <f>IF(A53="Bulletin",Lookups!$G$5,IF(A53="Driver's License",Lookups!$G$2,IF(A53="Criminal History",Lookups!$G$3,IF(A53="Briefing",Lookups!$G$2,IF(A53="Meeting",Lookups!$G$4,"")))))</f>
        <v/>
      </c>
      <c r="H53" s="16"/>
      <c r="I53" s="2"/>
      <c r="J53" s="2"/>
      <c r="K53" s="2"/>
      <c r="L53" s="24"/>
      <c r="M53" s="2"/>
      <c r="N53" s="2"/>
      <c r="O53" s="2"/>
      <c r="P53" s="2"/>
    </row>
    <row r="54" spans="1:16">
      <c r="A54" s="1"/>
      <c r="B54" s="1"/>
      <c r="C54" s="18"/>
      <c r="D54" s="26"/>
      <c r="E54" s="26"/>
      <c r="F54" s="1"/>
      <c r="G54" s="1" t="str">
        <f>IF(A54="Bulletin",Lookups!$G$5,IF(A54="Driver's License",Lookups!$G$2,IF(A54="Criminal History",Lookups!$G$3,IF(A54="Briefing",Lookups!$G$2,IF(A54="Meeting",Lookups!$G$4,"")))))</f>
        <v/>
      </c>
      <c r="H54" s="6"/>
      <c r="I54" s="1"/>
      <c r="J54" s="1"/>
      <c r="K54" s="1"/>
      <c r="L54" s="23"/>
      <c r="M54" s="1"/>
      <c r="N54" s="1"/>
      <c r="O54" s="1"/>
      <c r="P54" s="1"/>
    </row>
    <row r="55" spans="1:16">
      <c r="A55" s="2"/>
      <c r="B55" s="2"/>
      <c r="C55" s="17"/>
      <c r="D55" s="27"/>
      <c r="E55" s="27"/>
      <c r="F55" s="2"/>
      <c r="G55" s="2" t="str">
        <f>IF(A55="Bulletin",Lookups!$G$5,IF(A55="Driver's License",Lookups!$G$2,IF(A55="Criminal History",Lookups!$G$3,IF(A55="Briefing",Lookups!$G$2,IF(A55="Meeting",Lookups!$G$4,"")))))</f>
        <v/>
      </c>
      <c r="H55" s="16"/>
      <c r="I55" s="2"/>
      <c r="J55" s="2"/>
      <c r="K55" s="2"/>
      <c r="L55" s="24"/>
      <c r="M55" s="2"/>
      <c r="N55" s="2"/>
      <c r="O55" s="2"/>
      <c r="P55" s="2"/>
    </row>
    <row r="56" spans="1:16">
      <c r="A56" s="1"/>
      <c r="B56" s="1"/>
      <c r="C56" s="18"/>
      <c r="D56" s="26"/>
      <c r="E56" s="26"/>
      <c r="F56" s="1"/>
      <c r="G56" s="1" t="str">
        <f>IF(A56="Bulletin",Lookups!$G$5,IF(A56="Driver's License",Lookups!$G$2,IF(A56="Criminal History",Lookups!$G$3,IF(A56="Briefing",Lookups!$G$2,IF(A56="Meeting",Lookups!$G$4,"")))))</f>
        <v/>
      </c>
      <c r="H56" s="6"/>
      <c r="I56" s="1"/>
      <c r="J56" s="1"/>
      <c r="K56" s="1"/>
      <c r="L56" s="23"/>
      <c r="M56" s="1"/>
      <c r="N56" s="1"/>
      <c r="O56" s="1"/>
      <c r="P56" s="1"/>
    </row>
    <row r="57" spans="1:16">
      <c r="A57" s="2"/>
      <c r="B57" s="2"/>
      <c r="C57" s="17"/>
      <c r="D57" s="27"/>
      <c r="E57" s="27"/>
      <c r="F57" s="2"/>
      <c r="G57" s="2" t="str">
        <f>IF(A57="Bulletin",Lookups!$G$5,IF(A57="Driver's License",Lookups!$G$2,IF(A57="Criminal History",Lookups!$G$3,IF(A57="Briefing",Lookups!$G$2,IF(A57="Meeting",Lookups!$G$4,"")))))</f>
        <v/>
      </c>
      <c r="H57" s="16"/>
      <c r="I57" s="2"/>
      <c r="J57" s="2"/>
      <c r="K57" s="2"/>
      <c r="L57" s="24"/>
      <c r="M57" s="2"/>
      <c r="N57" s="2"/>
      <c r="O57" s="2"/>
      <c r="P57" s="2"/>
    </row>
    <row r="58" spans="1:16">
      <c r="A58" s="1"/>
      <c r="B58" s="1"/>
      <c r="C58" s="18"/>
      <c r="D58" s="26"/>
      <c r="E58" s="26"/>
      <c r="F58" s="1"/>
      <c r="G58" s="1" t="str">
        <f>IF(A58="Bulletin",Lookups!$G$5,IF(A58="Driver's License",Lookups!$G$2,IF(A58="Criminal History",Lookups!$G$3,IF(A58="Briefing",Lookups!$G$2,IF(A58="Meeting",Lookups!$G$4,"")))))</f>
        <v/>
      </c>
      <c r="H58" s="6"/>
      <c r="I58" s="1"/>
      <c r="J58" s="1"/>
      <c r="K58" s="1"/>
      <c r="L58" s="23"/>
      <c r="M58" s="1"/>
      <c r="N58" s="1"/>
      <c r="O58" s="1"/>
      <c r="P58" s="1"/>
    </row>
    <row r="59" spans="1:16">
      <c r="A59" s="2"/>
      <c r="B59" s="2"/>
      <c r="C59" s="17"/>
      <c r="D59" s="27"/>
      <c r="E59" s="27"/>
      <c r="F59" s="2"/>
      <c r="G59" s="2" t="str">
        <f>IF(A59="Bulletin",Lookups!$G$5,IF(A59="Driver's License",Lookups!$G$2,IF(A59="Criminal History",Lookups!$G$3,IF(A59="Briefing",Lookups!$G$2,IF(A59="Meeting",Lookups!$G$4,"")))))</f>
        <v/>
      </c>
      <c r="H59" s="16"/>
      <c r="I59" s="2"/>
      <c r="J59" s="2"/>
      <c r="K59" s="2"/>
      <c r="L59" s="24"/>
      <c r="M59" s="2"/>
      <c r="N59" s="2"/>
      <c r="O59" s="2"/>
      <c r="P59" s="2"/>
    </row>
    <row r="60" spans="1:16">
      <c r="A60" s="1"/>
      <c r="B60" s="1"/>
      <c r="C60" s="18"/>
      <c r="D60" s="26"/>
      <c r="E60" s="26"/>
      <c r="F60" s="1"/>
      <c r="G60" s="1" t="str">
        <f>IF(A60="Bulletin",Lookups!$G$5,IF(A60="Driver's License",Lookups!$G$2,IF(A60="Criminal History",Lookups!$G$3,IF(A60="Briefing",Lookups!$G$2,IF(A60="Meeting",Lookups!$G$4,"")))))</f>
        <v/>
      </c>
      <c r="H60" s="6"/>
      <c r="I60" s="1"/>
      <c r="J60" s="1"/>
      <c r="K60" s="1"/>
      <c r="L60" s="23"/>
      <c r="M60" s="1"/>
      <c r="N60" s="1"/>
      <c r="O60" s="1"/>
      <c r="P60" s="1"/>
    </row>
    <row r="61" spans="1:16">
      <c r="A61" s="2"/>
      <c r="B61" s="2"/>
      <c r="C61" s="17"/>
      <c r="D61" s="27"/>
      <c r="E61" s="27"/>
      <c r="F61" s="2"/>
      <c r="G61" s="2" t="str">
        <f>IF(A61="Bulletin",Lookups!$G$5,IF(A61="Driver's License",Lookups!$G$2,IF(A61="Criminal History",Lookups!$G$3,IF(A61="Briefing",Lookups!$G$2,IF(A61="Meeting",Lookups!$G$4,"")))))</f>
        <v/>
      </c>
      <c r="H61" s="16"/>
      <c r="I61" s="2"/>
      <c r="J61" s="2"/>
      <c r="K61" s="2"/>
      <c r="L61" s="24"/>
      <c r="M61" s="2"/>
      <c r="N61" s="2"/>
      <c r="O61" s="2"/>
      <c r="P61" s="2"/>
    </row>
    <row r="62" spans="1:16">
      <c r="A62" s="1"/>
      <c r="B62" s="1"/>
      <c r="C62" s="18"/>
      <c r="D62" s="26"/>
      <c r="E62" s="26"/>
      <c r="F62" s="1"/>
      <c r="G62" s="1" t="str">
        <f>IF(A62="Bulletin",Lookups!$G$5,IF(A62="Driver's License",Lookups!$G$2,IF(A62="Criminal History",Lookups!$G$3,IF(A62="Briefing",Lookups!$G$2,IF(A62="Meeting",Lookups!$G$4,"")))))</f>
        <v/>
      </c>
      <c r="H62" s="6"/>
      <c r="I62" s="1"/>
      <c r="J62" s="1"/>
      <c r="K62" s="1"/>
      <c r="L62" s="23"/>
      <c r="M62" s="1"/>
      <c r="N62" s="1"/>
      <c r="O62" s="1"/>
      <c r="P62" s="1"/>
    </row>
    <row r="63" spans="1:16">
      <c r="A63" s="2"/>
      <c r="B63" s="2"/>
      <c r="C63" s="17"/>
      <c r="D63" s="27"/>
      <c r="E63" s="27"/>
      <c r="F63" s="2"/>
      <c r="G63" s="2" t="str">
        <f>IF(A63="Bulletin",Lookups!$G$5,IF(A63="Driver's License",Lookups!$G$2,IF(A63="Criminal History",Lookups!$G$3,IF(A63="Briefing",Lookups!$G$2,IF(A63="Meeting",Lookups!$G$4,"")))))</f>
        <v/>
      </c>
      <c r="H63" s="16"/>
      <c r="I63" s="2"/>
      <c r="J63" s="2"/>
      <c r="K63" s="2"/>
      <c r="L63" s="24"/>
      <c r="M63" s="2"/>
      <c r="N63" s="2"/>
      <c r="O63" s="2"/>
      <c r="P63" s="2"/>
    </row>
    <row r="64" spans="1:16">
      <c r="A64" s="1"/>
      <c r="B64" s="1"/>
      <c r="C64" s="18"/>
      <c r="D64" s="26"/>
      <c r="E64" s="26"/>
      <c r="F64" s="1"/>
      <c r="G64" s="1" t="str">
        <f>IF(A64="Bulletin",Lookups!$G$5,IF(A64="Driver's License",Lookups!$G$2,IF(A64="Criminal History",Lookups!$G$3,IF(A64="Briefing",Lookups!$G$2,IF(A64="Meeting",Lookups!$G$4,"")))))</f>
        <v/>
      </c>
      <c r="H64" s="6"/>
      <c r="I64" s="1"/>
      <c r="J64" s="1"/>
      <c r="K64" s="1"/>
      <c r="L64" s="23"/>
      <c r="M64" s="1"/>
      <c r="N64" s="1"/>
      <c r="O64" s="1"/>
      <c r="P64" s="1"/>
    </row>
    <row r="65" spans="1:16">
      <c r="A65" s="2"/>
      <c r="B65" s="2"/>
      <c r="C65" s="17"/>
      <c r="D65" s="27"/>
      <c r="E65" s="27"/>
      <c r="F65" s="2"/>
      <c r="G65" s="2" t="str">
        <f>IF(A65="Bulletin",Lookups!$G$5,IF(A65="Driver's License",Lookups!$G$2,IF(A65="Criminal History",Lookups!$G$3,IF(A65="Briefing",Lookups!$G$2,IF(A65="Meeting",Lookups!$G$4,"")))))</f>
        <v/>
      </c>
      <c r="H65" s="16"/>
      <c r="I65" s="2"/>
      <c r="J65" s="2"/>
      <c r="K65" s="2"/>
      <c r="L65" s="24"/>
      <c r="M65" s="2"/>
      <c r="N65" s="2"/>
      <c r="O65" s="2"/>
      <c r="P65" s="2"/>
    </row>
    <row r="66" spans="1:16">
      <c r="A66" s="1"/>
      <c r="B66" s="1"/>
      <c r="C66" s="18"/>
      <c r="D66" s="26"/>
      <c r="E66" s="26"/>
      <c r="F66" s="1"/>
      <c r="G66" s="1" t="str">
        <f>IF(A66="Bulletin",Lookups!$G$5,IF(A66="Driver's License",Lookups!$G$2,IF(A66="Criminal History",Lookups!$G$3,IF(A66="Briefing",Lookups!$G$2,IF(A66="Meeting",Lookups!$G$4,"")))))</f>
        <v/>
      </c>
      <c r="H66" s="6"/>
      <c r="I66" s="1"/>
      <c r="J66" s="1"/>
      <c r="K66" s="1"/>
      <c r="L66" s="23"/>
      <c r="M66" s="1"/>
      <c r="N66" s="1"/>
      <c r="O66" s="1"/>
      <c r="P66" s="1"/>
    </row>
    <row r="67" spans="1:16">
      <c r="A67" s="2"/>
      <c r="B67" s="2"/>
      <c r="C67" s="17"/>
      <c r="D67" s="27"/>
      <c r="E67" s="27"/>
      <c r="F67" s="2"/>
      <c r="G67" s="2" t="str">
        <f>IF(A67="Bulletin",Lookups!$G$5,IF(A67="Driver's License",Lookups!$G$2,IF(A67="Criminal History",Lookups!$G$3,IF(A67="Briefing",Lookups!$G$2,IF(A67="Meeting",Lookups!$G$4,"")))))</f>
        <v/>
      </c>
      <c r="H67" s="16"/>
      <c r="I67" s="2"/>
      <c r="J67" s="2"/>
      <c r="K67" s="2"/>
      <c r="L67" s="24"/>
      <c r="M67" s="2"/>
      <c r="N67" s="2"/>
      <c r="O67" s="2"/>
      <c r="P67" s="2"/>
    </row>
    <row r="68" spans="1:16">
      <c r="A68" s="1"/>
      <c r="B68" s="1"/>
      <c r="C68" s="18"/>
      <c r="D68" s="26"/>
      <c r="E68" s="26"/>
      <c r="F68" s="1"/>
      <c r="G68" s="1" t="str">
        <f>IF(A68="Bulletin",Lookups!$G$5,IF(A68="Driver's License",Lookups!$G$2,IF(A68="Criminal History",Lookups!$G$3,IF(A68="Briefing",Lookups!$G$2,IF(A68="Meeting",Lookups!$G$4,"")))))</f>
        <v/>
      </c>
      <c r="H68" s="6"/>
      <c r="I68" s="1"/>
      <c r="J68" s="1"/>
      <c r="K68" s="1"/>
      <c r="L68" s="23"/>
      <c r="M68" s="1"/>
      <c r="N68" s="1"/>
      <c r="O68" s="1"/>
      <c r="P68" s="1"/>
    </row>
    <row r="69" spans="1:16">
      <c r="A69" s="2"/>
      <c r="B69" s="2"/>
      <c r="C69" s="17"/>
      <c r="D69" s="27"/>
      <c r="E69" s="27"/>
      <c r="F69" s="2"/>
      <c r="G69" s="2" t="str">
        <f>IF(A69="Bulletin",Lookups!$G$5,IF(A69="Driver's License",Lookups!$G$2,IF(A69="Criminal History",Lookups!$G$3,IF(A69="Briefing",Lookups!$G$2,IF(A69="Meeting",Lookups!$G$4,"")))))</f>
        <v/>
      </c>
      <c r="H69" s="16"/>
      <c r="I69" s="2"/>
      <c r="J69" s="2"/>
      <c r="K69" s="2"/>
      <c r="L69" s="24"/>
      <c r="M69" s="2"/>
      <c r="N69" s="2"/>
      <c r="O69" s="2"/>
      <c r="P69" s="2"/>
    </row>
    <row r="70" spans="1:16">
      <c r="A70" s="1"/>
      <c r="B70" s="1"/>
      <c r="C70" s="18"/>
      <c r="D70" s="26"/>
      <c r="E70" s="26"/>
      <c r="F70" s="1"/>
      <c r="G70" s="1" t="str">
        <f>IF(A70="Bulletin",Lookups!$G$5,IF(A70="Driver's License",Lookups!$G$2,IF(A70="Criminal History",Lookups!$G$3,IF(A70="Briefing",Lookups!$G$2,IF(A70="Meeting",Lookups!$G$4,"")))))</f>
        <v/>
      </c>
      <c r="H70" s="6"/>
      <c r="I70" s="1"/>
      <c r="J70" s="1"/>
      <c r="K70" s="1"/>
      <c r="L70" s="23"/>
      <c r="M70" s="1"/>
      <c r="N70" s="1"/>
      <c r="O70" s="1"/>
      <c r="P70" s="1"/>
    </row>
    <row r="71" spans="1:16">
      <c r="A71" s="2"/>
      <c r="B71" s="2"/>
      <c r="C71" s="17"/>
      <c r="D71" s="27"/>
      <c r="E71" s="27"/>
      <c r="F71" s="2"/>
      <c r="G71" s="2" t="str">
        <f>IF(A71="Bulletin",Lookups!$G$5,IF(A71="Driver's License",Lookups!$G$2,IF(A71="Criminal History",Lookups!$G$3,IF(A71="Briefing",Lookups!$G$2,IF(A71="Meeting",Lookups!$G$4,"")))))</f>
        <v/>
      </c>
      <c r="H71" s="16"/>
      <c r="I71" s="2"/>
      <c r="J71" s="2"/>
      <c r="K71" s="2"/>
      <c r="L71" s="24"/>
      <c r="M71" s="2"/>
      <c r="N71" s="2"/>
      <c r="O71" s="2"/>
      <c r="P71" s="2"/>
    </row>
    <row r="72" spans="1:16">
      <c r="A72" s="1"/>
      <c r="B72" s="1"/>
      <c r="C72" s="18"/>
      <c r="D72" s="26"/>
      <c r="E72" s="26"/>
      <c r="F72" s="1"/>
      <c r="G72" s="1" t="str">
        <f>IF(A72="Bulletin",Lookups!$G$5,IF(A72="Driver's License",Lookups!$G$2,IF(A72="Criminal History",Lookups!$G$3,IF(A72="Briefing",Lookups!$G$2,IF(A72="Meeting",Lookups!$G$4,"")))))</f>
        <v/>
      </c>
      <c r="H72" s="6"/>
      <c r="I72" s="1"/>
      <c r="J72" s="1"/>
      <c r="K72" s="1"/>
      <c r="L72" s="23"/>
      <c r="M72" s="1"/>
      <c r="N72" s="1"/>
      <c r="O72" s="1"/>
      <c r="P72" s="1"/>
    </row>
    <row r="73" spans="1:16">
      <c r="A73" s="2"/>
      <c r="B73" s="2"/>
      <c r="C73" s="17"/>
      <c r="D73" s="27"/>
      <c r="E73" s="27"/>
      <c r="F73" s="2"/>
      <c r="G73" s="2" t="str">
        <f>IF(A73="Bulletin",Lookups!$G$5,IF(A73="Driver's License",Lookups!$G$2,IF(A73="Criminal History",Lookups!$G$3,IF(A73="Briefing",Lookups!$G$2,IF(A73="Meeting",Lookups!$G$4,"")))))</f>
        <v/>
      </c>
      <c r="H73" s="16"/>
      <c r="I73" s="2"/>
      <c r="J73" s="2"/>
      <c r="K73" s="2"/>
      <c r="L73" s="24"/>
      <c r="M73" s="2"/>
      <c r="N73" s="2"/>
      <c r="O73" s="2"/>
      <c r="P73" s="2"/>
    </row>
    <row r="74" spans="1:16">
      <c r="A74" s="1"/>
      <c r="B74" s="1"/>
      <c r="C74" s="18"/>
      <c r="D74" s="26"/>
      <c r="E74" s="26"/>
      <c r="F74" s="1"/>
      <c r="G74" s="1" t="str">
        <f>IF(A74="Bulletin",Lookups!$G$5,IF(A74="Driver's License",Lookups!$G$2,IF(A74="Criminal History",Lookups!$G$3,IF(A74="Briefing",Lookups!$G$2,IF(A74="Meeting",Lookups!$G$4,"")))))</f>
        <v/>
      </c>
      <c r="H74" s="6"/>
      <c r="I74" s="1"/>
      <c r="J74" s="1"/>
      <c r="K74" s="1"/>
      <c r="L74" s="23"/>
      <c r="M74" s="1"/>
      <c r="N74" s="1"/>
      <c r="O74" s="1"/>
      <c r="P74" s="1"/>
    </row>
    <row r="75" spans="1:16">
      <c r="A75" s="2"/>
      <c r="B75" s="2"/>
      <c r="C75" s="17"/>
      <c r="D75" s="27"/>
      <c r="E75" s="27"/>
      <c r="F75" s="2"/>
      <c r="G75" s="2" t="str">
        <f>IF(A75="Bulletin",Lookups!$G$5,IF(A75="Driver's License",Lookups!$G$2,IF(A75="Criminal History",Lookups!$G$3,IF(A75="Briefing",Lookups!$G$2,IF(A75="Meeting",Lookups!$G$4,"")))))</f>
        <v/>
      </c>
      <c r="H75" s="16"/>
      <c r="I75" s="2"/>
      <c r="J75" s="2"/>
      <c r="K75" s="2"/>
      <c r="L75" s="24"/>
      <c r="M75" s="2"/>
      <c r="N75" s="2"/>
      <c r="O75" s="2"/>
      <c r="P75" s="2"/>
    </row>
    <row r="76" spans="1:16">
      <c r="A76" s="1"/>
      <c r="B76" s="1"/>
      <c r="C76" s="18"/>
      <c r="D76" s="26"/>
      <c r="E76" s="26"/>
      <c r="F76" s="1"/>
      <c r="G76" s="1" t="str">
        <f>IF(A76="Bulletin",Lookups!$G$5,IF(A76="Driver's License",Lookups!$G$2,IF(A76="Criminal History",Lookups!$G$3,IF(A76="Briefing",Lookups!$G$2,IF(A76="Meeting",Lookups!$G$4,"")))))</f>
        <v/>
      </c>
      <c r="H76" s="6"/>
      <c r="I76" s="1"/>
      <c r="J76" s="1"/>
      <c r="K76" s="1"/>
      <c r="L76" s="23"/>
      <c r="M76" s="1"/>
      <c r="N76" s="1"/>
      <c r="O76" s="1"/>
      <c r="P76" s="1"/>
    </row>
    <row r="77" spans="1:16">
      <c r="A77" s="2"/>
      <c r="B77" s="2"/>
      <c r="C77" s="17"/>
      <c r="D77" s="27"/>
      <c r="E77" s="27"/>
      <c r="F77" s="2"/>
      <c r="G77" s="2" t="str">
        <f>IF(A77="Bulletin",Lookups!$G$5,IF(A77="Driver's License",Lookups!$G$2,IF(A77="Criminal History",Lookups!$G$3,IF(A77="Briefing",Lookups!$G$2,IF(A77="Meeting",Lookups!$G$4,"")))))</f>
        <v/>
      </c>
      <c r="H77" s="16"/>
      <c r="I77" s="2"/>
      <c r="J77" s="2"/>
      <c r="K77" s="2"/>
      <c r="L77" s="24"/>
      <c r="M77" s="2"/>
      <c r="N77" s="2"/>
      <c r="O77" s="2"/>
      <c r="P77" s="2"/>
    </row>
    <row r="78" spans="1:16">
      <c r="A78" s="1"/>
      <c r="B78" s="1"/>
      <c r="C78" s="18"/>
      <c r="D78" s="26"/>
      <c r="E78" s="26"/>
      <c r="F78" s="1"/>
      <c r="G78" s="1" t="str">
        <f>IF(A78="Bulletin",Lookups!$G$5,IF(A78="Driver's License",Lookups!$G$2,IF(A78="Criminal History",Lookups!$G$3,IF(A78="Briefing",Lookups!$G$2,IF(A78="Meeting",Lookups!$G$4,"")))))</f>
        <v/>
      </c>
      <c r="H78" s="6"/>
      <c r="I78" s="1"/>
      <c r="J78" s="1"/>
      <c r="K78" s="1"/>
      <c r="L78" s="23"/>
      <c r="M78" s="1"/>
      <c r="N78" s="1"/>
      <c r="O78" s="1"/>
      <c r="P78" s="1"/>
    </row>
    <row r="79" spans="1:16">
      <c r="A79" s="2"/>
      <c r="B79" s="2"/>
      <c r="C79" s="17"/>
      <c r="D79" s="27"/>
      <c r="E79" s="27"/>
      <c r="F79" s="2"/>
      <c r="G79" s="2" t="str">
        <f>IF(A79="Bulletin",Lookups!$G$5,IF(A79="Driver's License",Lookups!$G$2,IF(A79="Criminal History",Lookups!$G$3,IF(A79="Briefing",Lookups!$G$2,IF(A79="Meeting",Lookups!$G$4,"")))))</f>
        <v/>
      </c>
      <c r="H79" s="16"/>
      <c r="I79" s="2"/>
      <c r="J79" s="2"/>
      <c r="K79" s="2"/>
      <c r="L79" s="24"/>
      <c r="M79" s="2"/>
      <c r="N79" s="2"/>
      <c r="O79" s="2"/>
      <c r="P79" s="2"/>
    </row>
    <row r="80" spans="1:16">
      <c r="A80" s="1"/>
      <c r="B80" s="1"/>
      <c r="C80" s="18"/>
      <c r="D80" s="26"/>
      <c r="E80" s="26"/>
      <c r="F80" s="1"/>
      <c r="G80" s="1" t="str">
        <f>IF(A80="Bulletin",Lookups!$G$5,IF(A80="Driver's License",Lookups!$G$2,IF(A80="Criminal History",Lookups!$G$3,IF(A80="Briefing",Lookups!$G$2,IF(A80="Meeting",Lookups!$G$4,"")))))</f>
        <v/>
      </c>
      <c r="H80" s="6"/>
      <c r="I80" s="1"/>
      <c r="J80" s="1"/>
      <c r="K80" s="1"/>
      <c r="L80" s="23"/>
      <c r="M80" s="1"/>
      <c r="N80" s="1"/>
      <c r="O80" s="1"/>
      <c r="P80" s="1"/>
    </row>
    <row r="81" spans="1:16">
      <c r="A81" s="2"/>
      <c r="B81" s="2"/>
      <c r="C81" s="17"/>
      <c r="D81" s="27"/>
      <c r="E81" s="27"/>
      <c r="F81" s="2"/>
      <c r="G81" s="2" t="str">
        <f>IF(A81="Bulletin",Lookups!$G$5,IF(A81="Driver's License",Lookups!$G$2,IF(A81="Criminal History",Lookups!$G$3,IF(A81="Briefing",Lookups!$G$2,IF(A81="Meeting",Lookups!$G$4,"")))))</f>
        <v/>
      </c>
      <c r="H81" s="16"/>
      <c r="I81" s="2"/>
      <c r="J81" s="2"/>
      <c r="K81" s="2"/>
      <c r="L81" s="24"/>
      <c r="M81" s="2"/>
      <c r="N81" s="2"/>
      <c r="O81" s="2"/>
      <c r="P81" s="2"/>
    </row>
    <row r="82" spans="1:16">
      <c r="A82" s="1"/>
      <c r="B82" s="1"/>
      <c r="C82" s="18"/>
      <c r="D82" s="26"/>
      <c r="E82" s="26"/>
      <c r="F82" s="1"/>
      <c r="G82" s="1" t="str">
        <f>IF(A82="Bulletin",Lookups!$G$5,IF(A82="Driver's License",Lookups!$G$2,IF(A82="Criminal History",Lookups!$G$3,IF(A82="Briefing",Lookups!$G$2,IF(A82="Meeting",Lookups!$G$4,"")))))</f>
        <v/>
      </c>
      <c r="H82" s="6"/>
      <c r="I82" s="1"/>
      <c r="J82" s="1"/>
      <c r="K82" s="1"/>
      <c r="L82" s="23"/>
      <c r="M82" s="1"/>
      <c r="N82" s="1"/>
      <c r="O82" s="1"/>
      <c r="P82" s="1"/>
    </row>
    <row r="83" spans="1:16">
      <c r="A83" s="2"/>
      <c r="B83" s="2"/>
      <c r="C83" s="17"/>
      <c r="D83" s="27"/>
      <c r="E83" s="27"/>
      <c r="F83" s="2"/>
      <c r="G83" s="2" t="str">
        <f>IF(A83="Bulletin",Lookups!$G$5,IF(A83="Driver's License",Lookups!$G$2,IF(A83="Criminal History",Lookups!$G$3,IF(A83="Briefing",Lookups!$G$2,IF(A83="Meeting",Lookups!$G$4,"")))))</f>
        <v/>
      </c>
      <c r="H83" s="16"/>
      <c r="I83" s="2"/>
      <c r="J83" s="2"/>
      <c r="K83" s="2"/>
      <c r="L83" s="24"/>
      <c r="M83" s="2"/>
      <c r="N83" s="2"/>
      <c r="O83" s="2"/>
      <c r="P83" s="2"/>
    </row>
    <row r="84" spans="1:16">
      <c r="A84" s="1"/>
      <c r="B84" s="1"/>
      <c r="C84" s="18"/>
      <c r="D84" s="26"/>
      <c r="E84" s="26"/>
      <c r="F84" s="1"/>
      <c r="G84" s="1" t="str">
        <f>IF(A84="Bulletin",Lookups!$G$5,IF(A84="Driver's License",Lookups!$G$2,IF(A84="Criminal History",Lookups!$G$3,IF(A84="Briefing",Lookups!$G$2,IF(A84="Meeting",Lookups!$G$4,"")))))</f>
        <v/>
      </c>
      <c r="H84" s="6"/>
      <c r="I84" s="1"/>
      <c r="J84" s="1"/>
      <c r="K84" s="1"/>
      <c r="L84" s="23"/>
      <c r="M84" s="1"/>
      <c r="N84" s="1"/>
      <c r="O84" s="1"/>
      <c r="P84" s="1"/>
    </row>
    <row r="85" spans="1:16">
      <c r="A85" s="2"/>
      <c r="B85" s="2"/>
      <c r="C85" s="17"/>
      <c r="D85" s="27"/>
      <c r="E85" s="27"/>
      <c r="F85" s="2"/>
      <c r="G85" s="2" t="str">
        <f>IF(A85="Bulletin",Lookups!$G$5,IF(A85="Driver's License",Lookups!$G$2,IF(A85="Criminal History",Lookups!$G$3,IF(A85="Briefing",Lookups!$G$2,IF(A85="Meeting",Lookups!$G$4,"")))))</f>
        <v/>
      </c>
      <c r="H85" s="16"/>
      <c r="I85" s="2"/>
      <c r="J85" s="2"/>
      <c r="K85" s="2"/>
      <c r="L85" s="24"/>
      <c r="M85" s="2"/>
      <c r="N85" s="2"/>
      <c r="O85" s="2"/>
      <c r="P85" s="2"/>
    </row>
    <row r="86" spans="1:16">
      <c r="A86" s="1"/>
      <c r="B86" s="1"/>
      <c r="C86" s="18"/>
      <c r="D86" s="26"/>
      <c r="E86" s="26"/>
      <c r="F86" s="1"/>
      <c r="G86" s="1" t="str">
        <f>IF(A86="Bulletin",Lookups!$G$5,IF(A86="Driver's License",Lookups!$G$2,IF(A86="Criminal History",Lookups!$G$3,IF(A86="Briefing",Lookups!$G$2,IF(A86="Meeting",Lookups!$G$4,"")))))</f>
        <v/>
      </c>
      <c r="H86" s="6"/>
      <c r="I86" s="1"/>
      <c r="J86" s="1"/>
      <c r="K86" s="1"/>
      <c r="L86" s="23"/>
      <c r="M86" s="1"/>
      <c r="N86" s="1"/>
      <c r="O86" s="1"/>
      <c r="P86" s="1"/>
    </row>
    <row r="87" spans="1:16">
      <c r="A87" s="2"/>
      <c r="B87" s="2"/>
      <c r="C87" s="17"/>
      <c r="D87" s="27"/>
      <c r="E87" s="27"/>
      <c r="F87" s="2"/>
      <c r="G87" s="2" t="str">
        <f>IF(A87="Bulletin",Lookups!$G$5,IF(A87="Driver's License",Lookups!$G$2,IF(A87="Criminal History",Lookups!$G$3,IF(A87="Briefing",Lookups!$G$2,IF(A87="Meeting",Lookups!$G$4,"")))))</f>
        <v/>
      </c>
      <c r="H87" s="16"/>
      <c r="I87" s="2"/>
      <c r="J87" s="2"/>
      <c r="K87" s="2"/>
      <c r="L87" s="24"/>
      <c r="M87" s="2"/>
      <c r="N87" s="2"/>
      <c r="O87" s="2"/>
      <c r="P87" s="2"/>
    </row>
    <row r="88" spans="1:16">
      <c r="A88" s="1"/>
      <c r="B88" s="1"/>
      <c r="C88" s="18"/>
      <c r="D88" s="26"/>
      <c r="E88" s="26"/>
      <c r="F88" s="1"/>
      <c r="G88" s="1" t="str">
        <f>IF(A88="Bulletin",Lookups!$G$5,IF(A88="Driver's License",Lookups!$G$2,IF(A88="Criminal History",Lookups!$G$3,IF(A88="Briefing",Lookups!$G$2,IF(A88="Meeting",Lookups!$G$4,"")))))</f>
        <v/>
      </c>
      <c r="H88" s="6"/>
      <c r="I88" s="1"/>
      <c r="J88" s="1"/>
      <c r="K88" s="1"/>
      <c r="L88" s="23"/>
      <c r="M88" s="1"/>
      <c r="N88" s="1"/>
      <c r="O88" s="1"/>
      <c r="P88" s="1"/>
    </row>
    <row r="89" spans="1:16">
      <c r="A89" s="2"/>
      <c r="B89" s="2"/>
      <c r="C89" s="17"/>
      <c r="D89" s="27"/>
      <c r="E89" s="27"/>
      <c r="F89" s="2"/>
      <c r="G89" s="2" t="str">
        <f>IF(A89="Bulletin",Lookups!$G$5,IF(A89="Driver's License",Lookups!$G$2,IF(A89="Criminal History",Lookups!$G$3,IF(A89="Briefing",Lookups!$G$2,IF(A89="Meeting",Lookups!$G$4,"")))))</f>
        <v/>
      </c>
      <c r="H89" s="16"/>
      <c r="I89" s="2"/>
      <c r="J89" s="2"/>
      <c r="K89" s="2"/>
      <c r="L89" s="24"/>
      <c r="M89" s="2"/>
      <c r="N89" s="2"/>
      <c r="O89" s="2"/>
      <c r="P89" s="2"/>
    </row>
    <row r="90" spans="1:16">
      <c r="A90" s="1"/>
      <c r="B90" s="1"/>
      <c r="C90" s="18"/>
      <c r="D90" s="26"/>
      <c r="E90" s="26"/>
      <c r="F90" s="1"/>
      <c r="G90" s="1" t="str">
        <f>IF(A90="Bulletin",Lookups!$G$5,IF(A90="Driver's License",Lookups!$G$2,IF(A90="Criminal History",Lookups!$G$3,IF(A90="Briefing",Lookups!$G$2,IF(A90="Meeting",Lookups!$G$4,"")))))</f>
        <v/>
      </c>
      <c r="H90" s="6"/>
      <c r="I90" s="1"/>
      <c r="J90" s="1"/>
      <c r="K90" s="1"/>
      <c r="L90" s="23"/>
      <c r="M90" s="1"/>
      <c r="N90" s="1"/>
      <c r="O90" s="1"/>
      <c r="P90" s="1"/>
    </row>
    <row r="91" spans="1:16">
      <c r="A91" s="2"/>
      <c r="B91" s="2"/>
      <c r="C91" s="17"/>
      <c r="D91" s="27"/>
      <c r="E91" s="27"/>
      <c r="F91" s="2"/>
      <c r="G91" s="2" t="str">
        <f>IF(A91="Bulletin",Lookups!$G$5,IF(A91="Driver's License",Lookups!$G$2,IF(A91="Criminal History",Lookups!$G$3,IF(A91="Briefing",Lookups!$G$2,IF(A91="Meeting",Lookups!$G$4,"")))))</f>
        <v/>
      </c>
      <c r="H91" s="16"/>
      <c r="I91" s="2"/>
      <c r="J91" s="2"/>
      <c r="K91" s="2"/>
      <c r="L91" s="24"/>
      <c r="M91" s="2"/>
      <c r="N91" s="2"/>
      <c r="O91" s="2"/>
      <c r="P91" s="2"/>
    </row>
    <row r="92" spans="1:16">
      <c r="A92" s="1"/>
      <c r="B92" s="1"/>
      <c r="C92" s="18"/>
      <c r="D92" s="26"/>
      <c r="E92" s="26"/>
      <c r="F92" s="1"/>
      <c r="G92" s="1" t="str">
        <f>IF(A92="Bulletin",Lookups!$G$5,IF(A92="Driver's License",Lookups!$G$2,IF(A92="Criminal History",Lookups!$G$3,IF(A92="Briefing",Lookups!$G$2,IF(A92="Meeting",Lookups!$G$4,"")))))</f>
        <v/>
      </c>
      <c r="H92" s="6"/>
      <c r="I92" s="1"/>
      <c r="J92" s="1"/>
      <c r="K92" s="1"/>
      <c r="L92" s="23"/>
      <c r="M92" s="1"/>
      <c r="N92" s="1"/>
      <c r="O92" s="1"/>
      <c r="P92" s="1"/>
    </row>
    <row r="93" spans="1:16">
      <c r="A93" s="2"/>
      <c r="B93" s="2"/>
      <c r="C93" s="17"/>
      <c r="D93" s="27"/>
      <c r="E93" s="27"/>
      <c r="F93" s="2"/>
      <c r="G93" s="2" t="str">
        <f>IF(A93="Bulletin",Lookups!$G$5,IF(A93="Driver's License",Lookups!$G$2,IF(A93="Criminal History",Lookups!$G$3,IF(A93="Briefing",Lookups!$G$2,IF(A93="Meeting",Lookups!$G$4,"")))))</f>
        <v/>
      </c>
      <c r="H93" s="16"/>
      <c r="I93" s="2"/>
      <c r="J93" s="2"/>
      <c r="K93" s="2"/>
      <c r="L93" s="24"/>
      <c r="M93" s="2"/>
      <c r="N93" s="2"/>
      <c r="O93" s="2"/>
      <c r="P93" s="2"/>
    </row>
    <row r="94" spans="1:16">
      <c r="A94" s="2"/>
      <c r="B94" s="2"/>
      <c r="C94" s="17"/>
      <c r="D94" s="27"/>
      <c r="E94" s="27"/>
      <c r="F94" s="2"/>
      <c r="G94" s="2" t="str">
        <f>IF(A94="Bulletin",Lookups!$G$5,IF(A94="Driver's License",Lookups!$G$2,IF(A94="Criminal History",Lookups!$G$3,IF(A94="Briefing",Lookups!$G$2,IF(A94="Meeting",Lookups!$G$4,"")))))</f>
        <v/>
      </c>
      <c r="H94" s="16"/>
      <c r="I94" s="2"/>
      <c r="J94" s="2"/>
      <c r="K94" s="2"/>
      <c r="L94" s="24"/>
      <c r="M94" s="2"/>
      <c r="N94" s="2"/>
      <c r="O94" s="2"/>
      <c r="P94" s="2"/>
    </row>
    <row r="95" spans="1:16">
      <c r="A95" s="1"/>
      <c r="B95" s="1"/>
      <c r="C95" s="18"/>
      <c r="D95" s="26"/>
      <c r="E95" s="26"/>
      <c r="F95" s="1"/>
      <c r="G95" s="1" t="str">
        <f>IF(A95="Bulletin",Lookups!$G$5,IF(A95="Driver's License",Lookups!$G$2,IF(A95="Criminal History",Lookups!$G$3,IF(A95="Briefing",Lookups!$G$2,IF(A95="Meeting",Lookups!$G$4,"")))))</f>
        <v/>
      </c>
      <c r="H95" s="6"/>
      <c r="I95" s="1"/>
      <c r="J95" s="1"/>
      <c r="K95" s="1"/>
      <c r="L95" s="23"/>
      <c r="M95" s="1"/>
      <c r="N95" s="1"/>
      <c r="O95" s="1"/>
      <c r="P95" s="1"/>
    </row>
    <row r="96" spans="1:16">
      <c r="A96" s="2"/>
      <c r="B96" s="2"/>
      <c r="C96" s="17"/>
      <c r="D96" s="27"/>
      <c r="E96" s="27"/>
      <c r="F96" s="2"/>
      <c r="G96" s="2" t="str">
        <f>IF(A96="Bulletin",Lookups!$G$5,IF(A96="Driver's License",Lookups!$G$2,IF(A96="Criminal History",Lookups!$G$3,IF(A96="Briefing",Lookups!$G$2,IF(A96="Meeting",Lookups!$G$4,"")))))</f>
        <v/>
      </c>
      <c r="H96" s="16"/>
      <c r="I96" s="2"/>
      <c r="J96" s="2"/>
      <c r="K96" s="2"/>
      <c r="L96" s="24"/>
      <c r="M96" s="2"/>
      <c r="N96" s="2"/>
      <c r="O96" s="2"/>
      <c r="P96" s="2"/>
    </row>
    <row r="97" spans="1:16">
      <c r="A97" s="1"/>
      <c r="B97" s="1"/>
      <c r="C97" s="18"/>
      <c r="D97" s="26"/>
      <c r="E97" s="26"/>
      <c r="F97" s="1"/>
      <c r="G97" s="1" t="str">
        <f>IF(A97="Bulletin",Lookups!$G$5,IF(A97="Driver's License",Lookups!$G$2,IF(A97="Criminal History",Lookups!$G$3,IF(A97="Briefing",Lookups!$G$2,IF(A97="Meeting",Lookups!$G$4,"")))))</f>
        <v/>
      </c>
      <c r="H97" s="6"/>
      <c r="I97" s="1"/>
      <c r="J97" s="1"/>
      <c r="K97" s="1"/>
      <c r="L97" s="23"/>
      <c r="M97" s="1"/>
      <c r="N97" s="1"/>
      <c r="O97" s="1"/>
      <c r="P97" s="1"/>
    </row>
    <row r="98" spans="1:16">
      <c r="A98" s="2"/>
      <c r="B98" s="2"/>
      <c r="C98" s="17"/>
      <c r="D98" s="27"/>
      <c r="E98" s="27"/>
      <c r="F98" s="2"/>
      <c r="G98" s="2" t="str">
        <f>IF(A98="Bulletin",Lookups!$G$5,IF(A98="Driver's License",Lookups!$G$2,IF(A98="Criminal History",Lookups!$G$3,IF(A98="Briefing",Lookups!$G$2,IF(A98="Meeting",Lookups!$G$4,"")))))</f>
        <v/>
      </c>
      <c r="H98" s="16"/>
      <c r="I98" s="2"/>
      <c r="J98" s="2"/>
      <c r="K98" s="2"/>
      <c r="L98" s="24"/>
      <c r="M98" s="2"/>
      <c r="N98" s="2"/>
      <c r="O98" s="2"/>
      <c r="P98" s="2"/>
    </row>
    <row r="99" spans="1:16">
      <c r="A99" s="1"/>
      <c r="B99" s="1"/>
      <c r="C99" s="18"/>
      <c r="D99" s="26"/>
      <c r="E99" s="26"/>
      <c r="F99" s="1"/>
      <c r="G99" s="1" t="str">
        <f>IF(A99="Bulletin",Lookups!$G$5,IF(A99="Driver's License",Lookups!$G$2,IF(A99="Criminal History",Lookups!$G$3,IF(A99="Briefing",Lookups!$G$2,IF(A99="Meeting",Lookups!$G$4,"")))))</f>
        <v/>
      </c>
      <c r="H99" s="6"/>
      <c r="I99" s="1"/>
      <c r="J99" s="1"/>
      <c r="K99" s="1"/>
      <c r="L99" s="23"/>
      <c r="M99" s="1"/>
      <c r="N99" s="1"/>
      <c r="O99" s="1"/>
      <c r="P99" s="1"/>
    </row>
    <row r="100" spans="1:16">
      <c r="A100" s="2"/>
      <c r="B100" s="2"/>
      <c r="C100" s="17"/>
      <c r="D100" s="27"/>
      <c r="E100" s="27"/>
      <c r="F100" s="2"/>
      <c r="G100" s="2" t="str">
        <f>IF(A100="Bulletin",Lookups!$G$5,IF(A100="Driver's License",Lookups!$G$2,IF(A100="Criminal History",Lookups!$G$3,IF(A100="Briefing",Lookups!$G$2,IF(A100="Meeting",Lookups!$G$4,"")))))</f>
        <v/>
      </c>
      <c r="H100" s="16"/>
      <c r="I100" s="2"/>
      <c r="J100" s="2"/>
      <c r="K100" s="2"/>
      <c r="L100" s="24"/>
      <c r="M100" s="2"/>
      <c r="N100" s="2"/>
      <c r="O100" s="2"/>
      <c r="P100" s="2"/>
    </row>
    <row r="101" spans="1:16">
      <c r="A101" s="1"/>
      <c r="B101" s="1"/>
      <c r="C101" s="18"/>
      <c r="D101" s="26"/>
      <c r="E101" s="26"/>
      <c r="F101" s="1"/>
      <c r="G101" s="1" t="str">
        <f>IF(A101="Bulletin",Lookups!$G$5,IF(A101="Driver's License",Lookups!$G$2,IF(A101="Criminal History",Lookups!$G$3,IF(A101="Briefing",Lookups!$G$2,IF(A101="Meeting",Lookups!$G$4,"")))))</f>
        <v/>
      </c>
      <c r="H101" s="6"/>
      <c r="I101" s="1"/>
      <c r="J101" s="1"/>
      <c r="K101" s="1"/>
      <c r="L101" s="23"/>
      <c r="M101" s="1"/>
      <c r="N101" s="1"/>
      <c r="O101" s="1"/>
      <c r="P101" s="1"/>
    </row>
    <row r="102" spans="1:16">
      <c r="A102" s="2"/>
      <c r="B102" s="2"/>
      <c r="C102" s="17"/>
      <c r="D102" s="27"/>
      <c r="E102" s="27"/>
      <c r="F102" s="2"/>
      <c r="G102" s="2" t="str">
        <f>IF(A102="Bulletin",Lookups!$G$5,IF(A102="Driver's License",Lookups!$G$2,IF(A102="Criminal History",Lookups!$G$3,IF(A102="Briefing",Lookups!$G$2,IF(A102="Meeting",Lookups!$G$4,"")))))</f>
        <v/>
      </c>
      <c r="H102" s="16"/>
      <c r="I102" s="2"/>
      <c r="J102" s="2"/>
      <c r="K102" s="2"/>
      <c r="L102" s="24"/>
      <c r="M102" s="2"/>
      <c r="N102" s="2"/>
      <c r="O102" s="2"/>
      <c r="P102" s="2"/>
    </row>
    <row r="103" spans="1:16">
      <c r="A103" s="1"/>
      <c r="B103" s="1"/>
      <c r="C103" s="18"/>
      <c r="D103" s="26"/>
      <c r="E103" s="26"/>
      <c r="F103" s="1"/>
      <c r="G103" s="1" t="str">
        <f>IF(A103="Bulletin",Lookups!$G$5,IF(A103="Driver's License",Lookups!$G$2,IF(A103="Criminal History",Lookups!$G$3,IF(A103="Briefing",Lookups!$G$2,IF(A103="Meeting",Lookups!$G$4,"")))))</f>
        <v/>
      </c>
      <c r="H103" s="6"/>
      <c r="I103" s="1"/>
      <c r="J103" s="1"/>
      <c r="K103" s="1"/>
      <c r="L103" s="23"/>
      <c r="M103" s="1"/>
      <c r="N103" s="1"/>
      <c r="O103" s="1"/>
      <c r="P103" s="1"/>
    </row>
    <row r="104" spans="1:16">
      <c r="A104" s="2"/>
      <c r="B104" s="2"/>
      <c r="C104" s="17"/>
      <c r="D104" s="27"/>
      <c r="E104" s="27"/>
      <c r="F104" s="2"/>
      <c r="G104" s="2" t="str">
        <f>IF(A104="Bulletin",Lookups!$G$5,IF(A104="Driver's License",Lookups!$G$2,IF(A104="Criminal History",Lookups!$G$3,IF(A104="Briefing",Lookups!$G$2,IF(A104="Meeting",Lookups!$G$4,"")))))</f>
        <v/>
      </c>
      <c r="H104" s="16"/>
      <c r="I104" s="2"/>
      <c r="J104" s="2"/>
      <c r="K104" s="2"/>
      <c r="L104" s="24"/>
      <c r="M104" s="2"/>
      <c r="N104" s="2"/>
      <c r="O104" s="2"/>
      <c r="P104" s="2"/>
    </row>
    <row r="105" spans="1:16">
      <c r="A105" s="1"/>
      <c r="B105" s="1"/>
      <c r="C105" s="18"/>
      <c r="D105" s="26"/>
      <c r="E105" s="26"/>
      <c r="F105" s="1"/>
      <c r="G105" s="1" t="str">
        <f>IF(A105="Bulletin",Lookups!$G$5,IF(A105="Driver's License",Lookups!$G$2,IF(A105="Criminal History",Lookups!$G$3,IF(A105="Briefing",Lookups!$G$2,IF(A105="Meeting",Lookups!$G$4,"")))))</f>
        <v/>
      </c>
      <c r="H105" s="6"/>
      <c r="I105" s="1"/>
      <c r="J105" s="1"/>
      <c r="K105" s="1"/>
      <c r="L105" s="23"/>
      <c r="M105" s="1"/>
      <c r="N105" s="1"/>
      <c r="O105" s="1"/>
      <c r="P105" s="1"/>
    </row>
    <row r="106" spans="1:16">
      <c r="A106" s="2"/>
      <c r="B106" s="2"/>
      <c r="C106" s="17"/>
      <c r="D106" s="27"/>
      <c r="E106" s="27"/>
      <c r="F106" s="2"/>
      <c r="G106" s="2" t="str">
        <f>IF(A106="Bulletin",Lookups!$G$5,IF(A106="Driver's License",Lookups!$G$2,IF(A106="Criminal History",Lookups!$G$3,IF(A106="Briefing",Lookups!$G$2,IF(A106="Meeting",Lookups!$G$4,"")))))</f>
        <v/>
      </c>
      <c r="H106" s="16"/>
      <c r="I106" s="2"/>
      <c r="J106" s="2"/>
      <c r="K106" s="2"/>
      <c r="L106" s="24"/>
      <c r="M106" s="2"/>
      <c r="N106" s="2"/>
      <c r="O106" s="2"/>
      <c r="P106" s="2"/>
    </row>
    <row r="107" spans="1:16">
      <c r="A107" s="1"/>
      <c r="B107" s="1"/>
      <c r="C107" s="18"/>
      <c r="D107" s="26"/>
      <c r="E107" s="26"/>
      <c r="F107" s="1"/>
      <c r="G107" s="1" t="str">
        <f>IF(A107="Bulletin",Lookups!$G$5,IF(A107="Driver's License",Lookups!$G$2,IF(A107="Criminal History",Lookups!$G$3,IF(A107="Briefing",Lookups!$G$2,IF(A107="Meeting",Lookups!$G$4,"")))))</f>
        <v/>
      </c>
      <c r="H107" s="6"/>
      <c r="I107" s="1"/>
      <c r="J107" s="1"/>
      <c r="K107" s="1"/>
      <c r="L107" s="23"/>
      <c r="M107" s="1"/>
      <c r="N107" s="1"/>
      <c r="O107" s="1"/>
      <c r="P107" s="1"/>
    </row>
    <row r="108" spans="1:16">
      <c r="A108" s="2"/>
      <c r="B108" s="2"/>
      <c r="C108" s="17"/>
      <c r="D108" s="27"/>
      <c r="E108" s="27"/>
      <c r="F108" s="2"/>
      <c r="G108" s="2" t="str">
        <f>IF(A108="Bulletin",Lookups!$G$5,IF(A108="Driver's License",Lookups!$G$2,IF(A108="Criminal History",Lookups!$G$3,IF(A108="Briefing",Lookups!$G$2,IF(A108="Meeting",Lookups!$G$4,"")))))</f>
        <v/>
      </c>
      <c r="H108" s="16"/>
      <c r="I108" s="2"/>
      <c r="J108" s="2"/>
      <c r="K108" s="2"/>
      <c r="L108" s="24"/>
      <c r="M108" s="2"/>
      <c r="N108" s="2"/>
      <c r="O108" s="2"/>
      <c r="P108" s="2"/>
    </row>
    <row r="109" spans="1:16">
      <c r="A109" s="1"/>
      <c r="B109" s="1"/>
      <c r="C109" s="18"/>
      <c r="D109" s="26"/>
      <c r="E109" s="26"/>
      <c r="F109" s="1"/>
      <c r="G109" s="1" t="str">
        <f>IF(A109="Bulletin",Lookups!$G$5,IF(A109="Driver's License",Lookups!$G$2,IF(A109="Criminal History",Lookups!$G$3,IF(A109="Briefing",Lookups!$G$2,IF(A109="Meeting",Lookups!$G$4,"")))))</f>
        <v/>
      </c>
      <c r="H109" s="6"/>
      <c r="I109" s="1"/>
      <c r="J109" s="1"/>
      <c r="K109" s="1"/>
      <c r="L109" s="23"/>
      <c r="M109" s="1"/>
      <c r="N109" s="1"/>
      <c r="O109" s="1"/>
      <c r="P109" s="1"/>
    </row>
    <row r="110" spans="1:16">
      <c r="A110" s="2"/>
      <c r="B110" s="2"/>
      <c r="C110" s="17"/>
      <c r="D110" s="27"/>
      <c r="E110" s="27"/>
      <c r="F110" s="2"/>
      <c r="G110" s="2" t="str">
        <f>IF(A110="Bulletin",Lookups!$G$5,IF(A110="Driver's License",Lookups!$G$2,IF(A110="Criminal History",Lookups!$G$3,IF(A110="Briefing",Lookups!$G$2,IF(A110="Meeting",Lookups!$G$4,"")))))</f>
        <v/>
      </c>
      <c r="H110" s="16"/>
      <c r="I110" s="2"/>
      <c r="J110" s="2"/>
      <c r="K110" s="2"/>
      <c r="L110" s="24"/>
      <c r="M110" s="2"/>
      <c r="N110" s="2"/>
      <c r="O110" s="2"/>
      <c r="P110" s="2"/>
    </row>
    <row r="111" spans="1:16">
      <c r="A111" s="1"/>
      <c r="B111" s="1"/>
      <c r="C111" s="18"/>
      <c r="D111" s="26"/>
      <c r="E111" s="26"/>
      <c r="F111" s="1"/>
      <c r="G111" s="1" t="str">
        <f>IF(A111="Bulletin",Lookups!$G$5,IF(A111="Driver's License",Lookups!$G$2,IF(A111="Criminal History",Lookups!$G$3,IF(A111="Briefing",Lookups!$G$2,IF(A111="Meeting",Lookups!$G$4,"")))))</f>
        <v/>
      </c>
      <c r="H111" s="6"/>
      <c r="I111" s="1"/>
      <c r="J111" s="1"/>
      <c r="K111" s="1"/>
      <c r="L111" s="23"/>
      <c r="M111" s="1"/>
      <c r="N111" s="1"/>
      <c r="O111" s="1"/>
      <c r="P111" s="1"/>
    </row>
    <row r="112" spans="1:16">
      <c r="A112" s="2"/>
      <c r="B112" s="2"/>
      <c r="C112" s="17"/>
      <c r="D112" s="27"/>
      <c r="E112" s="27"/>
      <c r="F112" s="2"/>
      <c r="G112" s="2" t="str">
        <f>IF(A112="Bulletin",Lookups!$G$5,IF(A112="Driver's License",Lookups!$G$2,IF(A112="Criminal History",Lookups!$G$3,IF(A112="Briefing",Lookups!$G$2,IF(A112="Meeting",Lookups!$G$4,"")))))</f>
        <v/>
      </c>
      <c r="H112" s="16"/>
      <c r="I112" s="2"/>
      <c r="J112" s="2"/>
      <c r="K112" s="2"/>
      <c r="L112" s="24"/>
      <c r="M112" s="2"/>
      <c r="N112" s="2"/>
      <c r="O112" s="2"/>
      <c r="P112" s="2"/>
    </row>
    <row r="113" spans="1:16">
      <c r="A113" s="1"/>
      <c r="B113" s="1"/>
      <c r="C113" s="18"/>
      <c r="D113" s="26"/>
      <c r="E113" s="26"/>
      <c r="F113" s="1"/>
      <c r="G113" s="1" t="str">
        <f>IF(A113="Bulletin",Lookups!$G$5,IF(A113="Driver's License",Lookups!$G$2,IF(A113="Criminal History",Lookups!$G$3,IF(A113="Briefing",Lookups!$G$2,IF(A113="Meeting",Lookups!$G$4,"")))))</f>
        <v/>
      </c>
      <c r="H113" s="6"/>
      <c r="I113" s="1"/>
      <c r="J113" s="1"/>
      <c r="K113" s="1"/>
      <c r="L113" s="23"/>
      <c r="M113" s="1"/>
      <c r="N113" s="1"/>
      <c r="O113" s="1"/>
      <c r="P113" s="1"/>
    </row>
    <row r="114" spans="1:16">
      <c r="A114" s="2"/>
      <c r="B114" s="2"/>
      <c r="C114" s="17"/>
      <c r="D114" s="27"/>
      <c r="E114" s="27"/>
      <c r="F114" s="2"/>
      <c r="G114" s="2" t="str">
        <f>IF(A114="Bulletin",Lookups!$G$5,IF(A114="Driver's License",Lookups!$G$2,IF(A114="Criminal History",Lookups!$G$3,IF(A114="Briefing",Lookups!$G$2,IF(A114="Meeting",Lookups!$G$4,"")))))</f>
        <v/>
      </c>
      <c r="H114" s="16"/>
      <c r="I114" s="2"/>
      <c r="J114" s="2"/>
      <c r="K114" s="2"/>
      <c r="L114" s="24"/>
      <c r="M114" s="2"/>
      <c r="N114" s="2"/>
      <c r="O114" s="2"/>
      <c r="P114" s="2"/>
    </row>
    <row r="115" spans="1:16">
      <c r="A115" s="1"/>
      <c r="B115" s="1"/>
      <c r="C115" s="18"/>
      <c r="D115" s="26"/>
      <c r="E115" s="26"/>
      <c r="F115" s="1"/>
      <c r="G115" s="1" t="str">
        <f>IF(A115="Bulletin",Lookups!$G$5,IF(A115="Driver's License",Lookups!$G$2,IF(A115="Criminal History",Lookups!$G$3,IF(A115="Briefing",Lookups!$G$2,IF(A115="Meeting",Lookups!$G$4,"")))))</f>
        <v/>
      </c>
      <c r="H115" s="6"/>
      <c r="I115" s="1"/>
      <c r="J115" s="1"/>
      <c r="K115" s="1"/>
      <c r="L115" s="23"/>
      <c r="M115" s="1"/>
      <c r="N115" s="1"/>
      <c r="O115" s="1"/>
      <c r="P115" s="1"/>
    </row>
    <row r="116" spans="1:16">
      <c r="A116" s="2"/>
      <c r="B116" s="2"/>
      <c r="C116" s="17"/>
      <c r="D116" s="27"/>
      <c r="E116" s="27"/>
      <c r="F116" s="2"/>
      <c r="G116" s="2" t="str">
        <f>IF(A116="Bulletin",Lookups!$G$5,IF(A116="Driver's License",Lookups!$G$2,IF(A116="Criminal History",Lookups!$G$3,IF(A116="Briefing",Lookups!$G$2,IF(A116="Meeting",Lookups!$G$4,"")))))</f>
        <v/>
      </c>
      <c r="H116" s="16"/>
      <c r="I116" s="2"/>
      <c r="J116" s="2"/>
      <c r="K116" s="2"/>
      <c r="L116" s="24"/>
      <c r="M116" s="2"/>
      <c r="N116" s="2"/>
      <c r="O116" s="2"/>
      <c r="P116" s="2"/>
    </row>
    <row r="117" spans="1:16">
      <c r="A117" s="1"/>
      <c r="B117" s="1"/>
      <c r="C117" s="18"/>
      <c r="D117" s="26"/>
      <c r="E117" s="26"/>
      <c r="F117" s="1"/>
      <c r="G117" s="1" t="str">
        <f>IF(A117="Bulletin",Lookups!$G$5,IF(A117="Driver's License",Lookups!$G$2,IF(A117="Criminal History",Lookups!$G$3,IF(A117="Briefing",Lookups!$G$2,IF(A117="Meeting",Lookups!$G$4,"")))))</f>
        <v/>
      </c>
      <c r="H117" s="6"/>
      <c r="I117" s="1"/>
      <c r="J117" s="1"/>
      <c r="K117" s="1"/>
      <c r="L117" s="23"/>
      <c r="M117" s="1"/>
      <c r="N117" s="1"/>
      <c r="O117" s="1"/>
      <c r="P117" s="1"/>
    </row>
    <row r="118" spans="1:16">
      <c r="A118" s="2"/>
      <c r="B118" s="2"/>
      <c r="C118" s="17"/>
      <c r="D118" s="27"/>
      <c r="E118" s="27"/>
      <c r="F118" s="2"/>
      <c r="G118" s="2" t="str">
        <f>IF(A118="Bulletin",Lookups!$G$5,IF(A118="Driver's License",Lookups!$G$2,IF(A118="Criminal History",Lookups!$G$3,IF(A118="Briefing",Lookups!$G$2,IF(A118="Meeting",Lookups!$G$4,"")))))</f>
        <v/>
      </c>
      <c r="H118" s="16"/>
      <c r="I118" s="2"/>
      <c r="J118" s="2"/>
      <c r="K118" s="2"/>
      <c r="L118" s="24"/>
      <c r="M118" s="2"/>
      <c r="N118" s="2"/>
      <c r="O118" s="2"/>
      <c r="P118" s="2"/>
    </row>
    <row r="119" spans="1:16">
      <c r="A119" s="1"/>
      <c r="B119" s="1"/>
      <c r="C119" s="18"/>
      <c r="D119" s="26"/>
      <c r="E119" s="26"/>
      <c r="F119" s="1"/>
      <c r="G119" s="1" t="str">
        <f>IF(A119="Bulletin",Lookups!$G$5,IF(A119="Driver's License",Lookups!$G$2,IF(A119="Criminal History",Lookups!$G$3,IF(A119="Briefing",Lookups!$G$2,IF(A119="Meeting",Lookups!$G$4,"")))))</f>
        <v/>
      </c>
      <c r="H119" s="6"/>
      <c r="I119" s="1"/>
      <c r="J119" s="1"/>
      <c r="K119" s="1"/>
      <c r="L119" s="23"/>
      <c r="M119" s="1"/>
      <c r="N119" s="1"/>
      <c r="O119" s="1"/>
      <c r="P119" s="1"/>
    </row>
    <row r="120" spans="1:16">
      <c r="A120" s="2"/>
      <c r="B120" s="2"/>
      <c r="C120" s="17"/>
      <c r="D120" s="27"/>
      <c r="E120" s="27"/>
      <c r="F120" s="2"/>
      <c r="G120" s="2" t="str">
        <f>IF(A120="Bulletin",Lookups!$G$5,IF(A120="Driver's License",Lookups!$G$2,IF(A120="Criminal History",Lookups!$G$3,IF(A120="Briefing",Lookups!$G$2,IF(A120="Meeting",Lookups!$G$4,"")))))</f>
        <v/>
      </c>
      <c r="H120" s="16"/>
      <c r="I120" s="2"/>
      <c r="J120" s="2"/>
      <c r="K120" s="2"/>
      <c r="L120" s="24"/>
      <c r="M120" s="2"/>
      <c r="N120" s="2"/>
      <c r="O120" s="2"/>
      <c r="P120" s="2"/>
    </row>
    <row r="121" spans="1:16">
      <c r="A121" s="1"/>
      <c r="B121" s="1"/>
      <c r="C121" s="18"/>
      <c r="D121" s="26"/>
      <c r="E121" s="26"/>
      <c r="F121" s="1"/>
      <c r="G121" s="1" t="str">
        <f>IF(A121="Bulletin",Lookups!$G$5,IF(A121="Driver's License",Lookups!$G$2,IF(A121="Criminal History",Lookups!$G$3,IF(A121="Briefing",Lookups!$G$2,IF(A121="Meeting",Lookups!$G$4,"")))))</f>
        <v/>
      </c>
      <c r="H121" s="6"/>
      <c r="I121" s="1"/>
      <c r="J121" s="1"/>
      <c r="K121" s="1"/>
      <c r="L121" s="23"/>
      <c r="M121" s="1"/>
      <c r="N121" s="1"/>
      <c r="O121" s="1"/>
      <c r="P121" s="1"/>
    </row>
    <row r="122" spans="1:16">
      <c r="A122" s="2"/>
      <c r="B122" s="2"/>
      <c r="C122" s="17"/>
      <c r="D122" s="27"/>
      <c r="E122" s="27"/>
      <c r="F122" s="2"/>
      <c r="G122" s="2" t="str">
        <f>IF(A122="Bulletin",Lookups!$G$5,IF(A122="Driver's License",Lookups!$G$2,IF(A122="Criminal History",Lookups!$G$3,IF(A122="Briefing",Lookups!$G$2,IF(A122="Meeting",Lookups!$G$4,"")))))</f>
        <v/>
      </c>
      <c r="H122" s="16"/>
      <c r="I122" s="2"/>
      <c r="J122" s="2"/>
      <c r="K122" s="2"/>
      <c r="L122" s="24"/>
      <c r="M122" s="2"/>
      <c r="N122" s="2"/>
      <c r="O122" s="2"/>
      <c r="P122" s="2"/>
    </row>
    <row r="123" spans="1:16">
      <c r="A123" s="1"/>
      <c r="B123" s="1"/>
      <c r="C123" s="18"/>
      <c r="D123" s="26"/>
      <c r="E123" s="26"/>
      <c r="F123" s="1"/>
      <c r="G123" s="1" t="str">
        <f>IF(A123="Bulletin",Lookups!$G$5,IF(A123="Driver's License",Lookups!$G$2,IF(A123="Criminal History",Lookups!$G$3,IF(A123="Briefing",Lookups!$G$2,IF(A123="Meeting",Lookups!$G$4,"")))))</f>
        <v/>
      </c>
      <c r="H123" s="6"/>
      <c r="I123" s="1"/>
      <c r="J123" s="1"/>
      <c r="K123" s="1"/>
      <c r="L123" s="23"/>
      <c r="M123" s="1"/>
      <c r="N123" s="1"/>
      <c r="O123" s="1"/>
      <c r="P123" s="1"/>
    </row>
    <row r="124" spans="1:16">
      <c r="A124" s="2"/>
      <c r="B124" s="2"/>
      <c r="C124" s="17"/>
      <c r="D124" s="27"/>
      <c r="E124" s="27"/>
      <c r="F124" s="2"/>
      <c r="G124" s="2" t="str">
        <f>IF(A124="Bulletin",Lookups!$G$5,IF(A124="Driver's License",Lookups!$G$2,IF(A124="Criminal History",Lookups!$G$3,IF(A124="Briefing",Lookups!$G$2,IF(A124="Meeting",Lookups!$G$4,"")))))</f>
        <v/>
      </c>
      <c r="H124" s="16"/>
      <c r="I124" s="2"/>
      <c r="J124" s="2"/>
      <c r="K124" s="2"/>
      <c r="L124" s="24"/>
      <c r="M124" s="2"/>
      <c r="N124" s="2"/>
      <c r="O124" s="2"/>
      <c r="P124" s="2"/>
    </row>
    <row r="125" spans="1:16">
      <c r="A125" s="1"/>
      <c r="B125" s="1"/>
      <c r="C125" s="18"/>
      <c r="D125" s="26"/>
      <c r="E125" s="26"/>
      <c r="F125" s="1"/>
      <c r="G125" s="1" t="str">
        <f>IF(A125="Bulletin",Lookups!$G$5,IF(A125="Driver's License",Lookups!$G$2,IF(A125="Criminal History",Lookups!$G$3,IF(A125="Briefing",Lookups!$G$2,IF(A125="Meeting",Lookups!$G$4,"")))))</f>
        <v/>
      </c>
      <c r="H125" s="6"/>
      <c r="I125" s="1"/>
      <c r="J125" s="1"/>
      <c r="K125" s="1"/>
      <c r="L125" s="23"/>
      <c r="M125" s="1"/>
      <c r="N125" s="1"/>
      <c r="O125" s="1"/>
      <c r="P125" s="1"/>
    </row>
    <row r="126" spans="1:16">
      <c r="A126" s="2"/>
      <c r="B126" s="2"/>
      <c r="C126" s="17"/>
      <c r="D126" s="27"/>
      <c r="E126" s="27"/>
      <c r="F126" s="2"/>
      <c r="G126" s="2" t="str">
        <f>IF(A126="Bulletin",Lookups!$G$5,IF(A126="Driver's License",Lookups!$G$2,IF(A126="Criminal History",Lookups!$G$3,IF(A126="Briefing",Lookups!$G$2,IF(A126="Meeting",Lookups!$G$4,"")))))</f>
        <v/>
      </c>
      <c r="H126" s="16"/>
      <c r="I126" s="2"/>
      <c r="J126" s="2"/>
      <c r="K126" s="2"/>
      <c r="L126" s="24"/>
      <c r="M126" s="2"/>
      <c r="N126" s="2"/>
      <c r="O126" s="2"/>
      <c r="P126" s="2"/>
    </row>
    <row r="127" spans="1:16">
      <c r="A127" s="1"/>
      <c r="B127" s="1"/>
      <c r="C127" s="18"/>
      <c r="D127" s="26"/>
      <c r="E127" s="26"/>
      <c r="F127" s="1"/>
      <c r="G127" s="1" t="str">
        <f>IF(A127="Bulletin",Lookups!$G$5,IF(A127="Driver's License",Lookups!$G$2,IF(A127="Criminal History",Lookups!$G$3,IF(A127="Briefing",Lookups!$G$2,IF(A127="Meeting",Lookups!$G$4,"")))))</f>
        <v/>
      </c>
      <c r="H127" s="6"/>
      <c r="I127" s="1"/>
      <c r="J127" s="1"/>
      <c r="K127" s="1"/>
      <c r="L127" s="23"/>
      <c r="M127" s="1"/>
      <c r="N127" s="1"/>
      <c r="O127" s="1"/>
      <c r="P127" s="1"/>
    </row>
    <row r="128" spans="1:16">
      <c r="A128" s="2"/>
      <c r="B128" s="2"/>
      <c r="C128" s="17"/>
      <c r="D128" s="27"/>
      <c r="E128" s="27"/>
      <c r="F128" s="2"/>
      <c r="G128" s="2" t="str">
        <f>IF(A128="Bulletin",Lookups!$G$5,IF(A128="Driver's License",Lookups!$G$2,IF(A128="Criminal History",Lookups!$G$3,IF(A128="Briefing",Lookups!$G$2,IF(A128="Meeting",Lookups!$G$4,"")))))</f>
        <v/>
      </c>
      <c r="H128" s="16"/>
      <c r="I128" s="2"/>
      <c r="J128" s="2"/>
      <c r="K128" s="2"/>
      <c r="L128" s="24"/>
      <c r="M128" s="2"/>
      <c r="N128" s="2"/>
      <c r="O128" s="2"/>
      <c r="P128" s="2"/>
    </row>
    <row r="129" spans="1:16">
      <c r="A129" s="1"/>
      <c r="B129" s="1"/>
      <c r="C129" s="18"/>
      <c r="D129" s="26"/>
      <c r="E129" s="26"/>
      <c r="F129" s="1"/>
      <c r="G129" s="1" t="str">
        <f>IF(A129="Bulletin",Lookups!$G$5,IF(A129="Driver's License",Lookups!$G$2,IF(A129="Criminal History",Lookups!$G$3,IF(A129="Briefing",Lookups!$G$2,IF(A129="Meeting",Lookups!$G$4,"")))))</f>
        <v/>
      </c>
      <c r="H129" s="6"/>
      <c r="I129" s="1"/>
      <c r="J129" s="1"/>
      <c r="K129" s="1"/>
      <c r="L129" s="23"/>
      <c r="M129" s="1"/>
      <c r="N129" s="1"/>
      <c r="O129" s="1"/>
      <c r="P129" s="1"/>
    </row>
    <row r="130" spans="1:16">
      <c r="A130" s="2"/>
      <c r="B130" s="2"/>
      <c r="C130" s="17"/>
      <c r="D130" s="27"/>
      <c r="E130" s="27"/>
      <c r="F130" s="2"/>
      <c r="G130" s="2" t="str">
        <f>IF(A130="Bulletin",Lookups!$G$5,IF(A130="Driver's License",Lookups!$G$2,IF(A130="Criminal History",Lookups!$G$3,IF(A130="Briefing",Lookups!$G$2,IF(A130="Meeting",Lookups!$G$4,"")))))</f>
        <v/>
      </c>
      <c r="H130" s="16"/>
      <c r="I130" s="2"/>
      <c r="J130" s="2"/>
      <c r="K130" s="2"/>
      <c r="L130" s="24"/>
      <c r="M130" s="2"/>
      <c r="N130" s="2"/>
      <c r="O130" s="2"/>
      <c r="P130" s="2"/>
    </row>
    <row r="131" spans="1:16">
      <c r="A131" s="1"/>
      <c r="B131" s="1"/>
      <c r="C131" s="18"/>
      <c r="D131" s="26"/>
      <c r="E131" s="26"/>
      <c r="F131" s="1"/>
      <c r="G131" s="1" t="str">
        <f>IF(A131="Bulletin",Lookups!$G$5,IF(A131="Driver's License",Lookups!$G$2,IF(A131="Criminal History",Lookups!$G$3,IF(A131="Briefing",Lookups!$G$2,IF(A131="Meeting",Lookups!$G$4,"")))))</f>
        <v/>
      </c>
      <c r="H131" s="6"/>
      <c r="I131" s="1"/>
      <c r="J131" s="1"/>
      <c r="K131" s="1"/>
      <c r="L131" s="23"/>
      <c r="M131" s="1"/>
      <c r="N131" s="1"/>
      <c r="O131" s="1"/>
      <c r="P131" s="1"/>
    </row>
    <row r="132" spans="1:16">
      <c r="A132" s="2"/>
      <c r="B132" s="2"/>
      <c r="C132" s="17"/>
      <c r="D132" s="27"/>
      <c r="E132" s="27"/>
      <c r="F132" s="2"/>
      <c r="G132" s="2" t="str">
        <f>IF(A132="Bulletin",Lookups!$G$5,IF(A132="Driver's License",Lookups!$G$2,IF(A132="Criminal History",Lookups!$G$3,IF(A132="Briefing",Lookups!$G$2,IF(A132="Meeting",Lookups!$G$4,"")))))</f>
        <v/>
      </c>
      <c r="H132" s="16"/>
      <c r="I132" s="2"/>
      <c r="J132" s="2"/>
      <c r="K132" s="2"/>
      <c r="L132" s="24"/>
      <c r="M132" s="2"/>
      <c r="N132" s="2"/>
      <c r="O132" s="2"/>
      <c r="P132" s="2"/>
    </row>
    <row r="133" spans="1:16">
      <c r="A133" s="1"/>
      <c r="B133" s="1"/>
      <c r="C133" s="18"/>
      <c r="D133" s="26"/>
      <c r="E133" s="26"/>
      <c r="F133" s="1"/>
      <c r="G133" s="1" t="str">
        <f>IF(A133="Bulletin",Lookups!$G$5,IF(A133="Driver's License",Lookups!$G$2,IF(A133="Criminal History",Lookups!$G$3,IF(A133="Briefing",Lookups!$G$2,IF(A133="Meeting",Lookups!$G$4,"")))))</f>
        <v/>
      </c>
      <c r="H133" s="6"/>
      <c r="I133" s="1"/>
      <c r="J133" s="1"/>
      <c r="K133" s="1"/>
      <c r="L133" s="23"/>
      <c r="M133" s="1"/>
      <c r="N133" s="1"/>
      <c r="O133" s="1"/>
      <c r="P133" s="1"/>
    </row>
    <row r="134" spans="1:16">
      <c r="A134" s="2"/>
      <c r="B134" s="2"/>
      <c r="C134" s="17"/>
      <c r="D134" s="27"/>
      <c r="E134" s="27"/>
      <c r="F134" s="2"/>
      <c r="G134" s="2" t="str">
        <f>IF(A134="Bulletin",Lookups!$G$5,IF(A134="Driver's License",Lookups!$G$2,IF(A134="Criminal History",Lookups!$G$3,IF(A134="Briefing",Lookups!$G$2,IF(A134="Meeting",Lookups!$G$4,"")))))</f>
        <v/>
      </c>
      <c r="H134" s="16"/>
      <c r="I134" s="2"/>
      <c r="J134" s="2"/>
      <c r="K134" s="2"/>
      <c r="L134" s="24"/>
      <c r="M134" s="2"/>
      <c r="N134" s="2"/>
      <c r="O134" s="2"/>
      <c r="P134" s="2"/>
    </row>
    <row r="135" spans="1:16">
      <c r="A135" s="1"/>
      <c r="B135" s="1"/>
      <c r="C135" s="18"/>
      <c r="D135" s="26"/>
      <c r="E135" s="26"/>
      <c r="F135" s="1"/>
      <c r="G135" s="1" t="str">
        <f>IF(A135="Bulletin",Lookups!$G$5,IF(A135="Driver's License",Lookups!$G$2,IF(A135="Criminal History",Lookups!$G$3,IF(A135="Briefing",Lookups!$G$2,IF(A135="Meeting",Lookups!$G$4,"")))))</f>
        <v/>
      </c>
      <c r="H135" s="6"/>
      <c r="I135" s="1"/>
      <c r="J135" s="1"/>
      <c r="K135" s="1"/>
      <c r="L135" s="23"/>
      <c r="M135" s="1"/>
      <c r="N135" s="1"/>
      <c r="O135" s="1"/>
      <c r="P135" s="1"/>
    </row>
    <row r="136" spans="1:16">
      <c r="A136" s="2"/>
      <c r="B136" s="2"/>
      <c r="C136" s="17"/>
      <c r="D136" s="27"/>
      <c r="E136" s="27"/>
      <c r="F136" s="2"/>
      <c r="G136" s="2" t="str">
        <f>IF(A136="Bulletin",Lookups!$G$5,IF(A136="Driver's License",Lookups!$G$2,IF(A136="Criminal History",Lookups!$G$3,IF(A136="Briefing",Lookups!$G$2,IF(A136="Meeting",Lookups!$G$4,"")))))</f>
        <v/>
      </c>
      <c r="H136" s="16"/>
      <c r="I136" s="2"/>
      <c r="J136" s="2"/>
      <c r="K136" s="2"/>
      <c r="L136" s="24"/>
      <c r="M136" s="2"/>
      <c r="N136" s="2"/>
      <c r="O136" s="2"/>
      <c r="P136" s="2"/>
    </row>
    <row r="137" spans="1:16">
      <c r="A137" s="1"/>
      <c r="B137" s="1"/>
      <c r="C137" s="18"/>
      <c r="D137" s="26"/>
      <c r="E137" s="26"/>
      <c r="F137" s="1"/>
      <c r="G137" s="1" t="str">
        <f>IF(A137="Bulletin",Lookups!$G$5,IF(A137="Driver's License",Lookups!$G$2,IF(A137="Criminal History",Lookups!$G$3,IF(A137="Briefing",Lookups!$G$2,IF(A137="Meeting",Lookups!$G$4,"")))))</f>
        <v/>
      </c>
      <c r="H137" s="6"/>
      <c r="I137" s="1"/>
      <c r="J137" s="1"/>
      <c r="K137" s="1"/>
      <c r="L137" s="23"/>
      <c r="M137" s="1"/>
      <c r="N137" s="1"/>
      <c r="O137" s="1"/>
      <c r="P137" s="1"/>
    </row>
    <row r="138" spans="1:16">
      <c r="A138" s="2"/>
      <c r="B138" s="2"/>
      <c r="C138" s="17"/>
      <c r="D138" s="27"/>
      <c r="E138" s="27"/>
      <c r="F138" s="2"/>
      <c r="G138" s="2" t="str">
        <f>IF(A138="Bulletin",Lookups!$G$5,IF(A138="Driver's License",Lookups!$G$2,IF(A138="Criminal History",Lookups!$G$3,IF(A138="Briefing",Lookups!$G$2,IF(A138="Meeting",Lookups!$G$4,"")))))</f>
        <v/>
      </c>
      <c r="H138" s="16"/>
      <c r="I138" s="2"/>
      <c r="J138" s="2"/>
      <c r="K138" s="2"/>
      <c r="L138" s="24"/>
      <c r="M138" s="2"/>
      <c r="N138" s="2"/>
      <c r="O138" s="2"/>
      <c r="P138" s="2"/>
    </row>
    <row r="139" spans="1:16">
      <c r="A139" s="1"/>
      <c r="B139" s="1"/>
      <c r="C139" s="18"/>
      <c r="D139" s="26"/>
      <c r="E139" s="26"/>
      <c r="F139" s="1"/>
      <c r="G139" s="1" t="str">
        <f>IF(A139="Bulletin",Lookups!$G$5,IF(A139="Driver's License",Lookups!$G$2,IF(A139="Criminal History",Lookups!$G$3,IF(A139="Briefing",Lookups!$G$2,IF(A139="Meeting",Lookups!$G$4,"")))))</f>
        <v/>
      </c>
      <c r="H139" s="6"/>
      <c r="I139" s="1"/>
      <c r="J139" s="1"/>
      <c r="K139" s="1"/>
      <c r="L139" s="23"/>
      <c r="M139" s="1"/>
      <c r="N139" s="1"/>
      <c r="O139" s="1"/>
      <c r="P139" s="1"/>
    </row>
    <row r="140" spans="1:16">
      <c r="A140" s="2"/>
      <c r="B140" s="2"/>
      <c r="C140" s="17"/>
      <c r="D140" s="27"/>
      <c r="E140" s="27"/>
      <c r="F140" s="2"/>
      <c r="G140" s="2" t="str">
        <f>IF(A140="Bulletin",Lookups!$G$5,IF(A140="Driver's License",Lookups!$G$2,IF(A140="Criminal History",Lookups!$G$3,IF(A140="Briefing",Lookups!$G$2,IF(A140="Meeting",Lookups!$G$4,"")))))</f>
        <v/>
      </c>
      <c r="H140" s="16"/>
      <c r="I140" s="2"/>
      <c r="J140" s="2"/>
      <c r="K140" s="2"/>
      <c r="L140" s="24"/>
      <c r="M140" s="2"/>
      <c r="N140" s="2"/>
      <c r="O140" s="2"/>
      <c r="P140" s="2"/>
    </row>
    <row r="141" spans="1:16">
      <c r="A141" s="1"/>
      <c r="B141" s="1"/>
      <c r="C141" s="18"/>
      <c r="D141" s="26"/>
      <c r="E141" s="26"/>
      <c r="F141" s="1"/>
      <c r="G141" s="1" t="str">
        <f>IF(A141="Bulletin",Lookups!$G$5,IF(A141="Driver's License",Lookups!$G$2,IF(A141="Criminal History",Lookups!$G$3,IF(A141="Briefing",Lookups!$G$2,IF(A141="Meeting",Lookups!$G$4,"")))))</f>
        <v/>
      </c>
      <c r="H141" s="6"/>
      <c r="I141" s="1"/>
      <c r="J141" s="1"/>
      <c r="K141" s="1"/>
      <c r="L141" s="23"/>
      <c r="M141" s="1"/>
      <c r="N141" s="1"/>
      <c r="O141" s="1"/>
      <c r="P141" s="1"/>
    </row>
    <row r="142" spans="1:16">
      <c r="A142" s="2"/>
      <c r="B142" s="2"/>
      <c r="C142" s="17"/>
      <c r="D142" s="27"/>
      <c r="E142" s="27"/>
      <c r="F142" s="2"/>
      <c r="G142" s="2" t="str">
        <f>IF(A142="Bulletin",Lookups!$G$5,IF(A142="Driver's License",Lookups!$G$2,IF(A142="Criminal History",Lookups!$G$3,IF(A142="Briefing",Lookups!$G$2,IF(A142="Meeting",Lookups!$G$4,"")))))</f>
        <v/>
      </c>
      <c r="H142" s="16"/>
      <c r="I142" s="2"/>
      <c r="J142" s="2"/>
      <c r="K142" s="2"/>
      <c r="L142" s="24"/>
      <c r="M142" s="2"/>
      <c r="N142" s="2"/>
      <c r="O142" s="2"/>
      <c r="P142" s="2"/>
    </row>
    <row r="143" spans="1:16">
      <c r="A143" s="1"/>
      <c r="B143" s="1"/>
      <c r="C143" s="18"/>
      <c r="D143" s="26"/>
      <c r="E143" s="26"/>
      <c r="F143" s="1"/>
      <c r="G143" s="1" t="str">
        <f>IF(A143="Bulletin",Lookups!$G$5,IF(A143="Driver's License",Lookups!$G$2,IF(A143="Criminal History",Lookups!$G$3,IF(A143="Briefing",Lookups!$G$2,IF(A143="Meeting",Lookups!$G$4,"")))))</f>
        <v/>
      </c>
      <c r="H143" s="6"/>
      <c r="I143" s="1"/>
      <c r="J143" s="1"/>
      <c r="K143" s="1"/>
      <c r="L143" s="23"/>
      <c r="M143" s="1"/>
      <c r="N143" s="1"/>
      <c r="O143" s="1"/>
      <c r="P143" s="1"/>
    </row>
    <row r="144" spans="1:16">
      <c r="A144" s="2"/>
      <c r="B144" s="2"/>
      <c r="C144" s="17"/>
      <c r="D144" s="27"/>
      <c r="E144" s="27"/>
      <c r="F144" s="2"/>
      <c r="G144" s="2" t="str">
        <f>IF(A144="Bulletin",Lookups!$G$5,IF(A144="Driver's License",Lookups!$G$2,IF(A144="Criminal History",Lookups!$G$3,IF(A144="Briefing",Lookups!$G$2,IF(A144="Meeting",Lookups!$G$4,"")))))</f>
        <v/>
      </c>
      <c r="H144" s="16"/>
      <c r="I144" s="2"/>
      <c r="J144" s="2"/>
      <c r="K144" s="2"/>
      <c r="L144" s="24"/>
      <c r="M144" s="2"/>
      <c r="N144" s="2"/>
      <c r="O144" s="2"/>
      <c r="P144" s="2"/>
    </row>
    <row r="145" spans="1:16">
      <c r="A145" s="1"/>
      <c r="B145" s="1"/>
      <c r="C145" s="18"/>
      <c r="D145" s="26"/>
      <c r="E145" s="26"/>
      <c r="F145" s="1"/>
      <c r="G145" s="1" t="str">
        <f>IF(A145="Bulletin",Lookups!$G$5,IF(A145="Driver's License",Lookups!$G$2,IF(A145="Criminal History",Lookups!$G$3,IF(A145="Briefing",Lookups!$G$2,IF(A145="Meeting",Lookups!$G$4,"")))))</f>
        <v/>
      </c>
      <c r="H145" s="6"/>
      <c r="I145" s="1"/>
      <c r="J145" s="1"/>
      <c r="K145" s="1"/>
      <c r="L145" s="23"/>
      <c r="M145" s="1"/>
      <c r="N145" s="1"/>
      <c r="O145" s="1"/>
      <c r="P145" s="1"/>
    </row>
    <row r="146" spans="1:16">
      <c r="A146" s="2"/>
      <c r="B146" s="2"/>
      <c r="C146" s="17"/>
      <c r="D146" s="27"/>
      <c r="E146" s="27"/>
      <c r="F146" s="2"/>
      <c r="G146" s="2" t="str">
        <f>IF(A146="Bulletin",Lookups!$G$5,IF(A146="Driver's License",Lookups!$G$2,IF(A146="Criminal History",Lookups!$G$3,IF(A146="Briefing",Lookups!$G$2,IF(A146="Meeting",Lookups!$G$4,"")))))</f>
        <v/>
      </c>
      <c r="H146" s="16"/>
      <c r="I146" s="2"/>
      <c r="J146" s="2"/>
      <c r="K146" s="2"/>
      <c r="L146" s="24"/>
      <c r="M146" s="2"/>
      <c r="N146" s="2"/>
      <c r="O146" s="2"/>
      <c r="P146" s="2"/>
    </row>
    <row r="147" spans="1:16">
      <c r="A147" s="1"/>
      <c r="B147" s="1"/>
      <c r="C147" s="18"/>
      <c r="D147" s="26"/>
      <c r="E147" s="26"/>
      <c r="F147" s="1"/>
      <c r="G147" s="1" t="str">
        <f>IF(A147="Bulletin",Lookups!$G$5,IF(A147="Driver's License",Lookups!$G$2,IF(A147="Criminal History",Lookups!$G$3,IF(A147="Briefing",Lookups!$G$2,IF(A147="Meeting",Lookups!$G$4,"")))))</f>
        <v/>
      </c>
      <c r="H147" s="6"/>
      <c r="I147" s="1"/>
      <c r="J147" s="1"/>
      <c r="K147" s="1"/>
      <c r="L147" s="23"/>
      <c r="M147" s="1"/>
      <c r="N147" s="1"/>
      <c r="O147" s="1"/>
      <c r="P147" s="1"/>
    </row>
    <row r="148" spans="1:16">
      <c r="A148" s="2"/>
      <c r="B148" s="2"/>
      <c r="C148" s="17"/>
      <c r="D148" s="27"/>
      <c r="E148" s="27"/>
      <c r="F148" s="2"/>
      <c r="G148" s="2" t="str">
        <f>IF(A148="Bulletin",Lookups!$G$5,IF(A148="Driver's License",Lookups!$G$2,IF(A148="Criminal History",Lookups!$G$3,IF(A148="Briefing",Lookups!$G$2,IF(A148="Meeting",Lookups!$G$4,"")))))</f>
        <v/>
      </c>
      <c r="H148" s="16"/>
      <c r="I148" s="2"/>
      <c r="J148" s="2"/>
      <c r="K148" s="2"/>
      <c r="L148" s="24"/>
      <c r="M148" s="2"/>
      <c r="N148" s="2"/>
      <c r="O148" s="2"/>
      <c r="P148" s="2"/>
    </row>
    <row r="149" spans="1:16">
      <c r="A149" s="1"/>
      <c r="B149" s="1"/>
      <c r="C149" s="18"/>
      <c r="D149" s="26"/>
      <c r="E149" s="26"/>
      <c r="F149" s="1"/>
      <c r="G149" s="1" t="str">
        <f>IF(A149="Bulletin",Lookups!$G$5,IF(A149="Driver's License",Lookups!$G$2,IF(A149="Criminal History",Lookups!$G$3,IF(A149="Briefing",Lookups!$G$2,IF(A149="Meeting",Lookups!$G$4,"")))))</f>
        <v/>
      </c>
      <c r="H149" s="6"/>
      <c r="I149" s="1"/>
      <c r="J149" s="1"/>
      <c r="K149" s="1"/>
      <c r="L149" s="23"/>
      <c r="M149" s="1"/>
      <c r="N149" s="1"/>
      <c r="O149" s="1"/>
      <c r="P149" s="1"/>
    </row>
    <row r="150" spans="1:16">
      <c r="A150" s="2"/>
      <c r="B150" s="2"/>
      <c r="C150" s="17"/>
      <c r="D150" s="27"/>
      <c r="E150" s="27"/>
      <c r="F150" s="2"/>
      <c r="G150" s="2" t="str">
        <f>IF(A150="Bulletin",Lookups!$G$5,IF(A150="Driver's License",Lookups!$G$2,IF(A150="Criminal History",Lookups!$G$3,IF(A150="Briefing",Lookups!$G$2,IF(A150="Meeting",Lookups!$G$4,"")))))</f>
        <v/>
      </c>
      <c r="H150" s="16"/>
      <c r="I150" s="2"/>
      <c r="J150" s="2"/>
      <c r="K150" s="2"/>
      <c r="L150" s="24"/>
      <c r="M150" s="2"/>
      <c r="N150" s="2"/>
      <c r="O150" s="2"/>
      <c r="P150" s="2"/>
    </row>
    <row r="151" spans="1:16">
      <c r="A151" s="1"/>
      <c r="B151" s="1"/>
      <c r="C151" s="18"/>
      <c r="D151" s="26"/>
      <c r="E151" s="26"/>
      <c r="F151" s="1"/>
      <c r="G151" s="1" t="str">
        <f>IF(A151="Bulletin",Lookups!$G$5,IF(A151="Driver's License",Lookups!$G$2,IF(A151="Criminal History",Lookups!$G$3,IF(A151="Briefing",Lookups!$G$2,IF(A151="Meeting",Lookups!$G$4,"")))))</f>
        <v/>
      </c>
      <c r="H151" s="6"/>
      <c r="I151" s="1"/>
      <c r="J151" s="1"/>
      <c r="K151" s="1"/>
      <c r="L151" s="23"/>
      <c r="M151" s="1"/>
      <c r="N151" s="1"/>
      <c r="O151" s="1"/>
      <c r="P151" s="1"/>
    </row>
    <row r="152" spans="1:16">
      <c r="A152" s="2"/>
      <c r="B152" s="2"/>
      <c r="C152" s="17"/>
      <c r="D152" s="27"/>
      <c r="E152" s="27"/>
      <c r="F152" s="2"/>
      <c r="G152" s="2" t="str">
        <f>IF(A152="Bulletin",Lookups!$G$5,IF(A152="Driver's License",Lookups!$G$2,IF(A152="Criminal History",Lookups!$G$3,IF(A152="Briefing",Lookups!$G$2,IF(A152="Meeting",Lookups!$G$4,"")))))</f>
        <v/>
      </c>
      <c r="H152" s="16"/>
      <c r="I152" s="2"/>
      <c r="J152" s="2"/>
      <c r="K152" s="2"/>
      <c r="L152" s="24"/>
      <c r="M152" s="2"/>
      <c r="N152" s="2"/>
      <c r="O152" s="17"/>
      <c r="P152" s="2"/>
    </row>
    <row r="153" spans="1:16">
      <c r="A153" s="1"/>
      <c r="B153" s="1"/>
      <c r="C153" s="18"/>
      <c r="D153" s="26"/>
      <c r="E153" s="26"/>
      <c r="F153" s="1"/>
      <c r="G153" s="1" t="str">
        <f>IF(A153="Bulletin",Lookups!$G$5,IF(A153="Driver's License",Lookups!$G$2,IF(A153="Criminal History",Lookups!$G$3,IF(A153="Briefing",Lookups!$G$2,IF(A153="Meeting",Lookups!$G$4,"")))))</f>
        <v/>
      </c>
      <c r="H153" s="6"/>
      <c r="I153" s="1"/>
      <c r="J153" s="1"/>
      <c r="K153" s="1"/>
      <c r="L153" s="23"/>
      <c r="M153" s="1"/>
      <c r="N153" s="1"/>
      <c r="O153" s="1"/>
      <c r="P153" s="1"/>
    </row>
    <row r="154" spans="1:16">
      <c r="A154" s="2"/>
      <c r="B154" s="2"/>
      <c r="C154" s="17"/>
      <c r="D154" s="27"/>
      <c r="E154" s="27"/>
      <c r="F154" s="2"/>
      <c r="G154" s="2" t="str">
        <f>IF(A154="Bulletin",Lookups!$G$5,IF(A154="Driver's License",Lookups!$G$2,IF(A154="Criminal History",Lookups!$G$3,IF(A154="Briefing",Lookups!$G$2,IF(A154="Meeting",Lookups!$G$4,"")))))</f>
        <v/>
      </c>
      <c r="H154" s="16"/>
      <c r="I154" s="2"/>
      <c r="J154" s="2"/>
      <c r="K154" s="2"/>
      <c r="L154" s="24"/>
      <c r="M154" s="2"/>
      <c r="N154" s="2"/>
      <c r="O154" s="2"/>
      <c r="P154" s="2"/>
    </row>
    <row r="155" spans="1:16">
      <c r="A155" s="1"/>
      <c r="B155" s="1"/>
      <c r="C155" s="18"/>
      <c r="D155" s="26"/>
      <c r="E155" s="26"/>
      <c r="F155" s="1"/>
      <c r="G155" s="1" t="str">
        <f>IF(A155="Bulletin",Lookups!$G$5,IF(A155="Driver's License",Lookups!$G$2,IF(A155="Criminal History",Lookups!$G$3,IF(A155="Briefing",Lookups!$G$2,IF(A155="Meeting",Lookups!$G$4,"")))))</f>
        <v/>
      </c>
      <c r="H155" s="6"/>
      <c r="I155" s="1"/>
      <c r="J155" s="1"/>
      <c r="K155" s="1"/>
      <c r="L155" s="23"/>
      <c r="M155" s="1"/>
      <c r="N155" s="1"/>
      <c r="O155" s="1"/>
      <c r="P155" s="1"/>
    </row>
    <row r="156" spans="1:16">
      <c r="A156" s="2"/>
      <c r="B156" s="2"/>
      <c r="C156" s="17"/>
      <c r="D156" s="27"/>
      <c r="E156" s="27"/>
      <c r="F156" s="2"/>
      <c r="G156" s="2" t="str">
        <f>IF(A156="Bulletin",Lookups!$G$5,IF(A156="Driver's License",Lookups!$G$2,IF(A156="Criminal History",Lookups!$G$3,IF(A156="Briefing",Lookups!$G$2,IF(A156="Meeting",Lookups!$G$4,"")))))</f>
        <v/>
      </c>
      <c r="H156" s="16"/>
      <c r="I156" s="2"/>
      <c r="J156" s="2"/>
      <c r="K156" s="2"/>
      <c r="L156" s="24"/>
      <c r="M156" s="2"/>
      <c r="N156" s="2"/>
      <c r="O156" s="2"/>
      <c r="P156" s="2"/>
    </row>
    <row r="157" spans="1:16">
      <c r="A157" s="1"/>
      <c r="B157" s="1"/>
      <c r="C157" s="18"/>
      <c r="D157" s="26"/>
      <c r="E157" s="26"/>
      <c r="F157" s="1"/>
      <c r="G157" s="1" t="str">
        <f>IF(A157="Bulletin",Lookups!$G$5,IF(A157="Driver's License",Lookups!$G$2,IF(A157="Criminal History",Lookups!$G$3,IF(A157="Briefing",Lookups!$G$2,IF(A157="Meeting",Lookups!$G$4,"")))))</f>
        <v/>
      </c>
      <c r="H157" s="6"/>
      <c r="I157" s="1"/>
      <c r="J157" s="1"/>
      <c r="K157" s="1"/>
      <c r="L157" s="23"/>
      <c r="M157" s="1"/>
      <c r="N157" s="1"/>
      <c r="O157" s="1"/>
      <c r="P157" s="1"/>
    </row>
    <row r="158" spans="1:16">
      <c r="A158" s="2"/>
      <c r="B158" s="2"/>
      <c r="C158" s="17"/>
      <c r="D158" s="27"/>
      <c r="E158" s="27"/>
      <c r="F158" s="2"/>
      <c r="G158" s="2" t="str">
        <f>IF(A158="Bulletin",Lookups!$G$5,IF(A158="Driver's License",Lookups!$G$2,IF(A158="Criminal History",Lookups!$G$3,IF(A158="Briefing",Lookups!$G$2,IF(A158="Meeting",Lookups!$G$4,"")))))</f>
        <v/>
      </c>
      <c r="H158" s="16"/>
      <c r="I158" s="2"/>
      <c r="J158" s="2"/>
      <c r="K158" s="2"/>
      <c r="L158" s="24"/>
      <c r="M158" s="2"/>
      <c r="N158" s="2"/>
      <c r="O158" s="2"/>
      <c r="P158" s="2"/>
    </row>
    <row r="159" spans="1:16">
      <c r="A159" s="1"/>
      <c r="B159" s="1"/>
      <c r="C159" s="18"/>
      <c r="D159" s="26"/>
      <c r="E159" s="26"/>
      <c r="F159" s="1"/>
      <c r="G159" s="1" t="str">
        <f>IF(A159="Bulletin",Lookups!$G$5,IF(A159="Driver's License",Lookups!$G$2,IF(A159="Criminal History",Lookups!$G$3,IF(A159="Briefing",Lookups!$G$2,IF(A159="Meeting",Lookups!$G$4,"")))))</f>
        <v/>
      </c>
      <c r="H159" s="6"/>
      <c r="I159" s="1"/>
      <c r="J159" s="1"/>
      <c r="K159" s="1"/>
      <c r="L159" s="23"/>
      <c r="M159" s="1"/>
      <c r="N159" s="1"/>
      <c r="O159" s="1"/>
      <c r="P159" s="1"/>
    </row>
    <row r="160" spans="1:16">
      <c r="A160" s="2"/>
      <c r="B160" s="2"/>
      <c r="C160" s="17"/>
      <c r="D160" s="27"/>
      <c r="E160" s="27"/>
      <c r="F160" s="2"/>
      <c r="G160" s="2" t="str">
        <f>IF(A160="Bulletin",Lookups!$G$5,IF(A160="Driver's License",Lookups!$G$2,IF(A160="Criminal History",Lookups!$G$3,IF(A160="Briefing",Lookups!$G$2,IF(A160="Meeting",Lookups!$G$4,"")))))</f>
        <v/>
      </c>
      <c r="H160" s="16"/>
      <c r="I160" s="2"/>
      <c r="J160" s="2"/>
      <c r="K160" s="2"/>
      <c r="L160" s="24"/>
      <c r="M160" s="2"/>
      <c r="N160" s="2"/>
      <c r="O160" s="2"/>
      <c r="P160" s="2"/>
    </row>
    <row r="161" spans="1:16">
      <c r="A161" s="1"/>
      <c r="B161" s="1"/>
      <c r="C161" s="18"/>
      <c r="D161" s="26"/>
      <c r="E161" s="26"/>
      <c r="F161" s="1"/>
      <c r="G161" s="1" t="str">
        <f>IF(A161="Bulletin",Lookups!$G$5,IF(A161="Driver's License",Lookups!$G$2,IF(A161="Criminal History",Lookups!$G$3,IF(A161="Briefing",Lookups!$G$2,IF(A161="Meeting",Lookups!$G$4,"")))))</f>
        <v/>
      </c>
      <c r="H161" s="6"/>
      <c r="I161" s="1"/>
      <c r="J161" s="1"/>
      <c r="K161" s="1"/>
      <c r="L161" s="23"/>
      <c r="M161" s="1"/>
      <c r="N161" s="1"/>
      <c r="O161" s="1"/>
      <c r="P161" s="1"/>
    </row>
    <row r="162" spans="1:16">
      <c r="A162" s="2"/>
      <c r="B162" s="2"/>
      <c r="C162" s="17"/>
      <c r="D162" s="27"/>
      <c r="E162" s="27"/>
      <c r="F162" s="2"/>
      <c r="G162" s="2" t="str">
        <f>IF(A162="Bulletin",Lookups!$G$5,IF(A162="Driver's License",Lookups!$G$2,IF(A162="Criminal History",Lookups!$G$3,IF(A162="Briefing",Lookups!$G$2,IF(A162="Meeting",Lookups!$G$4,"")))))</f>
        <v/>
      </c>
      <c r="H162" s="16"/>
      <c r="I162" s="2"/>
      <c r="J162" s="2"/>
      <c r="K162" s="2"/>
      <c r="L162" s="24"/>
      <c r="M162" s="2"/>
      <c r="N162" s="2"/>
      <c r="O162" s="2"/>
      <c r="P162" s="2"/>
    </row>
    <row r="163" spans="1:16">
      <c r="A163" s="1"/>
      <c r="B163" s="1"/>
      <c r="C163" s="18"/>
      <c r="D163" s="26"/>
      <c r="E163" s="26"/>
      <c r="F163" s="1"/>
      <c r="G163" s="1" t="str">
        <f>IF(A163="Bulletin",Lookups!$G$5,IF(A163="Driver's License",Lookups!$G$2,IF(A163="Criminal History",Lookups!$G$3,IF(A163="Briefing",Lookups!$G$2,IF(A163="Meeting",Lookups!$G$4,"")))))</f>
        <v/>
      </c>
      <c r="H163" s="6"/>
      <c r="I163" s="1"/>
      <c r="J163" s="1"/>
      <c r="K163" s="1"/>
      <c r="L163" s="23"/>
      <c r="M163" s="1"/>
      <c r="N163" s="1"/>
      <c r="O163" s="1"/>
      <c r="P163" s="1"/>
    </row>
    <row r="164" spans="1:16">
      <c r="A164" s="2"/>
      <c r="B164" s="2"/>
      <c r="C164" s="17"/>
      <c r="D164" s="27"/>
      <c r="E164" s="27"/>
      <c r="F164" s="2"/>
      <c r="G164" s="2" t="str">
        <f>IF(A164="Bulletin",Lookups!$G$5,IF(A164="Driver's License",Lookups!$G$2,IF(A164="Criminal History",Lookups!$G$3,IF(A164="Briefing",Lookups!$G$2,IF(A164="Meeting",Lookups!$G$4,"")))))</f>
        <v/>
      </c>
      <c r="H164" s="16"/>
      <c r="I164" s="2"/>
      <c r="J164" s="2"/>
      <c r="K164" s="2"/>
      <c r="L164" s="24"/>
      <c r="M164" s="2"/>
      <c r="N164" s="2"/>
      <c r="O164" s="2"/>
      <c r="P164" s="2"/>
    </row>
    <row r="165" spans="1:16">
      <c r="A165" s="1"/>
      <c r="B165" s="1"/>
      <c r="C165" s="18"/>
      <c r="D165" s="26"/>
      <c r="E165" s="26"/>
      <c r="F165" s="1"/>
      <c r="G165" s="1" t="str">
        <f>IF(A165="Bulletin",Lookups!$G$5,IF(A165="Driver's License",Lookups!$G$2,IF(A165="Criminal History",Lookups!$G$3,IF(A165="Briefing",Lookups!$G$2,IF(A165="Meeting",Lookups!$G$4,"")))))</f>
        <v/>
      </c>
      <c r="H165" s="6"/>
      <c r="I165" s="1"/>
      <c r="J165" s="1"/>
      <c r="K165" s="1"/>
      <c r="L165" s="23"/>
      <c r="M165" s="1"/>
      <c r="N165" s="1"/>
      <c r="O165" s="1"/>
      <c r="P165" s="1"/>
    </row>
    <row r="166" spans="1:16">
      <c r="A166" s="2"/>
      <c r="B166" s="2"/>
      <c r="C166" s="17"/>
      <c r="D166" s="27"/>
      <c r="E166" s="27"/>
      <c r="F166" s="2"/>
      <c r="G166" s="2" t="str">
        <f>IF(A166="Bulletin",Lookups!$G$5,IF(A166="Driver's License",Lookups!$G$2,IF(A166="Criminal History",Lookups!$G$3,IF(A166="Briefing",Lookups!$G$2,IF(A166="Meeting",Lookups!$G$4,"")))))</f>
        <v/>
      </c>
      <c r="H166" s="16"/>
      <c r="I166" s="2"/>
      <c r="J166" s="2"/>
      <c r="K166" s="2"/>
      <c r="L166" s="24"/>
      <c r="M166" s="2"/>
      <c r="N166" s="2"/>
      <c r="O166" s="2"/>
      <c r="P166" s="2"/>
    </row>
    <row r="167" spans="1:16">
      <c r="A167" s="1"/>
      <c r="B167" s="1"/>
      <c r="C167" s="18"/>
      <c r="D167" s="26"/>
      <c r="E167" s="26"/>
      <c r="F167" s="1"/>
      <c r="G167" s="1" t="str">
        <f>IF(A167="Bulletin",Lookups!$G$5,IF(A167="Driver's License",Lookups!$G$2,IF(A167="Criminal History",Lookups!$G$3,IF(A167="Briefing",Lookups!$G$2,IF(A167="Meeting",Lookups!$G$4,"")))))</f>
        <v/>
      </c>
      <c r="H167" s="6"/>
      <c r="I167" s="1"/>
      <c r="J167" s="1"/>
      <c r="K167" s="1"/>
      <c r="L167" s="23"/>
      <c r="M167" s="1"/>
      <c r="N167" s="1"/>
      <c r="O167" s="1"/>
      <c r="P167" s="1"/>
    </row>
    <row r="168" spans="1:16">
      <c r="A168" s="2"/>
      <c r="B168" s="2"/>
      <c r="C168" s="17"/>
      <c r="D168" s="27"/>
      <c r="E168" s="27"/>
      <c r="F168" s="2"/>
      <c r="G168" s="2" t="str">
        <f>IF(A168="Bulletin",Lookups!$G$5,IF(A168="Driver's License",Lookups!$G$2,IF(A168="Criminal History",Lookups!$G$3,IF(A168="Briefing",Lookups!$G$2,IF(A168="Meeting",Lookups!$G$4,"")))))</f>
        <v/>
      </c>
      <c r="H168" s="16"/>
      <c r="I168" s="2"/>
      <c r="J168" s="2"/>
      <c r="K168" s="2"/>
      <c r="L168" s="24"/>
      <c r="M168" s="2"/>
      <c r="N168" s="2"/>
      <c r="O168" s="2"/>
      <c r="P168" s="2"/>
    </row>
    <row r="169" spans="1:16">
      <c r="A169" s="1"/>
      <c r="B169" s="1"/>
      <c r="C169" s="18"/>
      <c r="D169" s="26"/>
      <c r="E169" s="26"/>
      <c r="F169" s="1"/>
      <c r="G169" s="1" t="str">
        <f>IF(A169="Bulletin",Lookups!$G$5,IF(A169="Driver's License",Lookups!$G$2,IF(A169="Criminal History",Lookups!$G$3,IF(A169="Briefing",Lookups!$G$2,IF(A169="Meeting",Lookups!$G$4,"")))))</f>
        <v/>
      </c>
      <c r="H169" s="6"/>
      <c r="I169" s="1"/>
      <c r="J169" s="1"/>
      <c r="K169" s="1"/>
      <c r="L169" s="23"/>
      <c r="M169" s="1"/>
      <c r="N169" s="1"/>
      <c r="O169" s="1"/>
      <c r="P169" s="1"/>
    </row>
    <row r="170" spans="1:16">
      <c r="A170" s="2"/>
      <c r="B170" s="2"/>
      <c r="C170" s="17"/>
      <c r="D170" s="27"/>
      <c r="E170" s="27"/>
      <c r="F170" s="2"/>
      <c r="G170" s="2" t="str">
        <f>IF(A170="Bulletin",Lookups!$G$5,IF(A170="Driver's License",Lookups!$G$2,IF(A170="Criminal History",Lookups!$G$3,IF(A170="Briefing",Lookups!$G$2,IF(A170="Meeting",Lookups!$G$4,"")))))</f>
        <v/>
      </c>
      <c r="H170" s="16"/>
      <c r="I170" s="2"/>
      <c r="J170" s="2"/>
      <c r="K170" s="2"/>
      <c r="L170" s="24"/>
      <c r="M170" s="2"/>
      <c r="N170" s="2"/>
      <c r="O170" s="2"/>
      <c r="P170" s="2"/>
    </row>
    <row r="171" spans="1:16">
      <c r="A171" s="1"/>
      <c r="B171" s="1"/>
      <c r="C171" s="18"/>
      <c r="D171" s="26"/>
      <c r="E171" s="26"/>
      <c r="F171" s="1"/>
      <c r="G171" s="1" t="str">
        <f>IF(A171="Bulletin",Lookups!$G$5,IF(A171="Driver's License",Lookups!$G$2,IF(A171="Criminal History",Lookups!$G$3,IF(A171="Briefing",Lookups!$G$2,IF(A171="Meeting",Lookups!$G$4,"")))))</f>
        <v/>
      </c>
      <c r="H171" s="6"/>
      <c r="I171" s="1"/>
      <c r="J171" s="1"/>
      <c r="K171" s="1"/>
      <c r="L171" s="23"/>
      <c r="M171" s="1"/>
      <c r="N171" s="1"/>
      <c r="O171" s="1"/>
      <c r="P171" s="1"/>
    </row>
    <row r="172" spans="1:16">
      <c r="A172" s="2"/>
      <c r="B172" s="2"/>
      <c r="C172" s="17"/>
      <c r="D172" s="27"/>
      <c r="E172" s="27"/>
      <c r="F172" s="2"/>
      <c r="G172" s="2" t="str">
        <f>IF(A172="Bulletin",Lookups!$G$5,IF(A172="Driver's License",Lookups!$G$2,IF(A172="Criminal History",Lookups!$G$3,IF(A172="Briefing",Lookups!$G$2,IF(A172="Meeting",Lookups!$G$4,"")))))</f>
        <v/>
      </c>
      <c r="H172" s="16"/>
      <c r="I172" s="2"/>
      <c r="J172" s="2"/>
      <c r="K172" s="2"/>
      <c r="L172" s="24"/>
      <c r="M172" s="2"/>
      <c r="N172" s="2"/>
      <c r="O172" s="2"/>
      <c r="P172" s="2"/>
    </row>
    <row r="173" spans="1:16">
      <c r="A173" s="1"/>
      <c r="B173" s="1"/>
      <c r="C173" s="18"/>
      <c r="D173" s="26"/>
      <c r="E173" s="26"/>
      <c r="F173" s="1"/>
      <c r="G173" s="1" t="str">
        <f>IF(A173="Bulletin",Lookups!$G$5,IF(A173="Driver's License",Lookups!$G$2,IF(A173="Criminal History",Lookups!$G$3,IF(A173="Briefing",Lookups!$G$2,IF(A173="Meeting",Lookups!$G$4,"")))))</f>
        <v/>
      </c>
      <c r="H173" s="6"/>
      <c r="I173" s="1"/>
      <c r="J173" s="1"/>
      <c r="K173" s="1"/>
      <c r="L173" s="23"/>
      <c r="M173" s="1"/>
      <c r="N173" s="1"/>
      <c r="O173" s="1"/>
      <c r="P173" s="1"/>
    </row>
    <row r="174" spans="1:16">
      <c r="A174" s="2"/>
      <c r="B174" s="2"/>
      <c r="C174" s="17"/>
      <c r="D174" s="27"/>
      <c r="E174" s="27"/>
      <c r="F174" s="2"/>
      <c r="G174" s="2" t="str">
        <f>IF(A174="Bulletin",Lookups!$G$5,IF(A174="Driver's License",Lookups!$G$2,IF(A174="Criminal History",Lookups!$G$3,IF(A174="Briefing",Lookups!$G$2,IF(A174="Meeting",Lookups!$G$4,"")))))</f>
        <v/>
      </c>
      <c r="H174" s="16"/>
      <c r="I174" s="2"/>
      <c r="J174" s="2"/>
      <c r="K174" s="2"/>
      <c r="L174" s="24"/>
      <c r="M174" s="2"/>
      <c r="N174" s="2"/>
      <c r="O174" s="2"/>
      <c r="P174" s="2"/>
    </row>
    <row r="175" spans="1:16">
      <c r="A175" s="1"/>
      <c r="B175" s="1"/>
      <c r="C175" s="18"/>
      <c r="D175" s="26"/>
      <c r="E175" s="26"/>
      <c r="F175" s="1"/>
      <c r="G175" s="1" t="str">
        <f>IF(A175="Bulletin",Lookups!$G$5,IF(A175="Driver's License",Lookups!$G$2,IF(A175="Criminal History",Lookups!$G$3,IF(A175="Briefing",Lookups!$G$2,IF(A175="Meeting",Lookups!$G$4,"")))))</f>
        <v/>
      </c>
      <c r="H175" s="6"/>
      <c r="I175" s="1"/>
      <c r="J175" s="1"/>
      <c r="K175" s="1"/>
      <c r="L175" s="23"/>
      <c r="M175" s="1"/>
      <c r="N175" s="1"/>
      <c r="O175" s="1"/>
      <c r="P175" s="1"/>
    </row>
    <row r="176" spans="1:16">
      <c r="A176" s="2"/>
      <c r="B176" s="2"/>
      <c r="C176" s="17"/>
      <c r="D176" s="27"/>
      <c r="E176" s="27"/>
      <c r="F176" s="2"/>
      <c r="G176" s="2" t="str">
        <f>IF(A176="Bulletin",Lookups!$G$5,IF(A176="Driver's License",Lookups!$G$2,IF(A176="Criminal History",Lookups!$G$3,IF(A176="Briefing",Lookups!$G$2,IF(A176="Meeting",Lookups!$G$4,"")))))</f>
        <v/>
      </c>
      <c r="H176" s="16"/>
      <c r="I176" s="2"/>
      <c r="J176" s="2"/>
      <c r="K176" s="2"/>
      <c r="L176" s="24"/>
      <c r="M176" s="2"/>
      <c r="N176" s="2"/>
      <c r="O176" s="2"/>
      <c r="P176" s="2"/>
    </row>
    <row r="177" spans="1:16">
      <c r="A177" s="1"/>
      <c r="B177" s="1"/>
      <c r="C177" s="18"/>
      <c r="D177" s="26"/>
      <c r="E177" s="26"/>
      <c r="F177" s="1"/>
      <c r="G177" s="1" t="str">
        <f>IF(A177="Bulletin",Lookups!$G$5,IF(A177="Driver's License",Lookups!$G$2,IF(A177="Criminal History",Lookups!$G$3,IF(A177="Briefing",Lookups!$G$2,IF(A177="Meeting",Lookups!$G$4,"")))))</f>
        <v/>
      </c>
      <c r="H177" s="6"/>
      <c r="I177" s="1"/>
      <c r="J177" s="1"/>
      <c r="K177" s="1"/>
      <c r="L177" s="23"/>
      <c r="M177" s="1"/>
      <c r="N177" s="1"/>
      <c r="O177" s="1"/>
      <c r="P177" s="1"/>
    </row>
    <row r="178" spans="1:16">
      <c r="A178" s="2"/>
      <c r="B178" s="2"/>
      <c r="C178" s="17"/>
      <c r="D178" s="27"/>
      <c r="E178" s="27"/>
      <c r="F178" s="2"/>
      <c r="G178" s="2" t="str">
        <f>IF(A178="Bulletin",Lookups!$G$5,IF(A178="Driver's License",Lookups!$G$2,IF(A178="Criminal History",Lookups!$G$3,IF(A178="Briefing",Lookups!$G$2,IF(A178="Meeting",Lookups!$G$4,"")))))</f>
        <v/>
      </c>
      <c r="H178" s="16"/>
      <c r="I178" s="2"/>
      <c r="J178" s="2"/>
      <c r="K178" s="2"/>
      <c r="L178" s="24"/>
      <c r="M178" s="2"/>
      <c r="N178" s="2"/>
      <c r="O178" s="2"/>
      <c r="P178" s="2"/>
    </row>
    <row r="179" spans="1:16">
      <c r="A179" s="1"/>
      <c r="B179" s="1"/>
      <c r="C179" s="18"/>
      <c r="D179" s="26"/>
      <c r="E179" s="26"/>
      <c r="F179" s="1"/>
      <c r="G179" s="1" t="str">
        <f>IF(A179="Bulletin",Lookups!$G$5,IF(A179="Driver's License",Lookups!$G$2,IF(A179="Criminal History",Lookups!$G$3,IF(A179="Briefing",Lookups!$G$2,IF(A179="Meeting",Lookups!$G$4,"")))))</f>
        <v/>
      </c>
      <c r="H179" s="6"/>
      <c r="I179" s="1"/>
      <c r="J179" s="1"/>
      <c r="K179" s="1"/>
      <c r="L179" s="23"/>
      <c r="M179" s="1"/>
      <c r="N179" s="1"/>
      <c r="O179" s="1"/>
      <c r="P179" s="1"/>
    </row>
    <row r="180" spans="1:16">
      <c r="A180" s="2"/>
      <c r="B180" s="2"/>
      <c r="C180" s="17"/>
      <c r="D180" s="27"/>
      <c r="E180" s="27"/>
      <c r="F180" s="2"/>
      <c r="G180" s="2" t="str">
        <f>IF(A180="Bulletin",Lookups!$G$5,IF(A180="Driver's License",Lookups!$G$2,IF(A180="Criminal History",Lookups!$G$3,IF(A180="Briefing",Lookups!$G$2,IF(A180="Meeting",Lookups!$G$4,"")))))</f>
        <v/>
      </c>
      <c r="H180" s="16"/>
      <c r="I180" s="2"/>
      <c r="J180" s="2"/>
      <c r="K180" s="2"/>
      <c r="L180" s="24"/>
      <c r="M180" s="2"/>
      <c r="N180" s="2"/>
      <c r="O180" s="2"/>
      <c r="P180" s="2"/>
    </row>
    <row r="181" spans="1:16">
      <c r="A181" s="1"/>
      <c r="B181" s="1"/>
      <c r="C181" s="18"/>
      <c r="D181" s="26"/>
      <c r="E181" s="26"/>
      <c r="F181" s="1"/>
      <c r="G181" s="1" t="str">
        <f>IF(A181="Bulletin",Lookups!$G$5,IF(A181="Driver's License",Lookups!$G$2,IF(A181="Criminal History",Lookups!$G$3,IF(A181="Briefing",Lookups!$G$2,IF(A181="Meeting",Lookups!$G$4,"")))))</f>
        <v/>
      </c>
      <c r="H181" s="6"/>
      <c r="I181" s="1"/>
      <c r="J181" s="1"/>
      <c r="K181" s="1"/>
      <c r="L181" s="23"/>
      <c r="M181" s="1"/>
      <c r="N181" s="1"/>
      <c r="O181" s="1"/>
      <c r="P181" s="1"/>
    </row>
    <row r="182" spans="1:16">
      <c r="A182" s="2"/>
      <c r="B182" s="2"/>
      <c r="C182" s="17"/>
      <c r="D182" s="27"/>
      <c r="E182" s="27"/>
      <c r="F182" s="2"/>
      <c r="G182" s="2" t="str">
        <f>IF(A182="Bulletin",Lookups!$G$5,IF(A182="Driver's License",Lookups!$G$2,IF(A182="Criminal History",Lookups!$G$3,IF(A182="Briefing",Lookups!$G$2,IF(A182="Meeting",Lookups!$G$4,"")))))</f>
        <v/>
      </c>
      <c r="H182" s="16"/>
      <c r="I182" s="2"/>
      <c r="J182" s="2"/>
      <c r="K182" s="2"/>
      <c r="L182" s="24"/>
      <c r="M182" s="2"/>
      <c r="N182" s="2"/>
      <c r="O182" s="2"/>
      <c r="P182" s="2"/>
    </row>
    <row r="183" spans="1:16">
      <c r="A183" s="1"/>
      <c r="B183" s="1"/>
      <c r="C183" s="18"/>
      <c r="D183" s="26"/>
      <c r="E183" s="26"/>
      <c r="F183" s="1"/>
      <c r="G183" s="1" t="str">
        <f>IF(A183="Bulletin",Lookups!$G$5,IF(A183="Driver's License",Lookups!$G$2,IF(A183="Criminal History",Lookups!$G$3,IF(A183="Briefing",Lookups!$G$2,IF(A183="Meeting",Lookups!$G$4,"")))))</f>
        <v/>
      </c>
      <c r="H183" s="6"/>
      <c r="I183" s="1"/>
      <c r="J183" s="1"/>
      <c r="K183" s="1"/>
      <c r="L183" s="23"/>
      <c r="M183" s="1"/>
      <c r="N183" s="1"/>
      <c r="O183" s="1"/>
      <c r="P183" s="1"/>
    </row>
    <row r="184" spans="1:16">
      <c r="A184" s="2"/>
      <c r="B184" s="2"/>
      <c r="C184" s="17"/>
      <c r="D184" s="27"/>
      <c r="E184" s="27"/>
      <c r="F184" s="2"/>
      <c r="G184" s="2" t="str">
        <f>IF(A184="Bulletin",Lookups!$G$5,IF(A184="Driver's License",Lookups!$G$2,IF(A184="Criminal History",Lookups!$G$3,IF(A184="Briefing",Lookups!$G$2,IF(A184="Meeting",Lookups!$G$4,"")))))</f>
        <v/>
      </c>
      <c r="H184" s="16"/>
      <c r="I184" s="2"/>
      <c r="J184" s="2"/>
      <c r="K184" s="2"/>
      <c r="L184" s="24"/>
      <c r="M184" s="2"/>
      <c r="N184" s="2"/>
      <c r="O184" s="2"/>
      <c r="P184" s="2"/>
    </row>
    <row r="185" spans="1:16">
      <c r="A185" s="1"/>
      <c r="B185" s="1"/>
      <c r="C185" s="18"/>
      <c r="D185" s="26"/>
      <c r="E185" s="26"/>
      <c r="F185" s="1"/>
      <c r="G185" s="1" t="str">
        <f>IF(A185="Bulletin",Lookups!$G$5,IF(A185="Driver's License",Lookups!$G$2,IF(A185="Criminal History",Lookups!$G$3,IF(A185="Briefing",Lookups!$G$2,IF(A185="Meeting",Lookups!$G$4,"")))))</f>
        <v/>
      </c>
      <c r="H185" s="6"/>
      <c r="I185" s="1"/>
      <c r="J185" s="1"/>
      <c r="K185" s="1"/>
      <c r="L185" s="23"/>
      <c r="M185" s="1"/>
      <c r="N185" s="1"/>
      <c r="O185" s="1"/>
      <c r="P185" s="1"/>
    </row>
    <row r="186" spans="1:16">
      <c r="A186" s="2"/>
      <c r="B186" s="2"/>
      <c r="C186" s="17"/>
      <c r="D186" s="27"/>
      <c r="E186" s="27"/>
      <c r="F186" s="2"/>
      <c r="G186" s="2" t="str">
        <f>IF(A186="Bulletin",Lookups!$G$5,IF(A186="Driver's License",Lookups!$G$2,IF(A186="Criminal History",Lookups!$G$3,IF(A186="Briefing",Lookups!$G$2,IF(A186="Meeting",Lookups!$G$4,"")))))</f>
        <v/>
      </c>
      <c r="H186" s="16"/>
      <c r="I186" s="2"/>
      <c r="J186" s="2"/>
      <c r="K186" s="2"/>
      <c r="L186" s="24"/>
      <c r="M186" s="2"/>
      <c r="N186" s="2"/>
      <c r="O186" s="2"/>
      <c r="P186" s="2"/>
    </row>
    <row r="187" spans="1:16">
      <c r="A187" s="1"/>
      <c r="B187" s="1"/>
      <c r="C187" s="18"/>
      <c r="D187" s="26"/>
      <c r="E187" s="26"/>
      <c r="F187" s="1"/>
      <c r="G187" s="1" t="str">
        <f>IF(A187="Bulletin",Lookups!$G$5,IF(A187="Driver's License",Lookups!$G$2,IF(A187="Criminal History",Lookups!$G$3,IF(A187="Briefing",Lookups!$G$2,IF(A187="Meeting",Lookups!$G$4,"")))))</f>
        <v/>
      </c>
      <c r="H187" s="6"/>
      <c r="I187" s="1"/>
      <c r="J187" s="1"/>
      <c r="K187" s="1"/>
      <c r="L187" s="23"/>
      <c r="M187" s="1"/>
      <c r="N187" s="1"/>
      <c r="O187" s="1"/>
      <c r="P187" s="1"/>
    </row>
    <row r="188" spans="1:16">
      <c r="A188" s="2"/>
      <c r="B188" s="2"/>
      <c r="C188" s="17"/>
      <c r="D188" s="27"/>
      <c r="E188" s="27"/>
      <c r="F188" s="2"/>
      <c r="G188" s="2" t="str">
        <f>IF(A188="Bulletin",Lookups!$G$5,IF(A188="Driver's License",Lookups!$G$2,IF(A188="Criminal History",Lookups!$G$3,IF(A188="Briefing",Lookups!$G$2,IF(A188="Meeting",Lookups!$G$4,"")))))</f>
        <v/>
      </c>
      <c r="H188" s="16"/>
      <c r="I188" s="2"/>
      <c r="J188" s="2"/>
      <c r="K188" s="2"/>
      <c r="L188" s="24"/>
      <c r="M188" s="2"/>
      <c r="N188" s="2"/>
      <c r="O188" s="2"/>
      <c r="P188" s="2"/>
    </row>
    <row r="189" spans="1:16">
      <c r="A189" s="1"/>
      <c r="B189" s="1"/>
      <c r="C189" s="18"/>
      <c r="D189" s="26"/>
      <c r="E189" s="26"/>
      <c r="F189" s="1"/>
      <c r="G189" s="1" t="str">
        <f>IF(A189="Bulletin",Lookups!$G$5,IF(A189="Driver's License",Lookups!$G$2,IF(A189="Criminal History",Lookups!$G$3,IF(A189="Briefing",Lookups!$G$2,IF(A189="Meeting",Lookups!$G$4,"")))))</f>
        <v/>
      </c>
      <c r="H189" s="6"/>
      <c r="I189" s="1"/>
      <c r="J189" s="1"/>
      <c r="K189" s="1"/>
      <c r="L189" s="23"/>
      <c r="M189" s="1"/>
      <c r="N189" s="1"/>
      <c r="O189" s="1"/>
      <c r="P189" s="1"/>
    </row>
    <row r="190" spans="1:16">
      <c r="A190" s="2"/>
      <c r="B190" s="2"/>
      <c r="C190" s="17"/>
      <c r="D190" s="27"/>
      <c r="E190" s="27"/>
      <c r="F190" s="2"/>
      <c r="G190" s="2" t="str">
        <f>IF(A190="Bulletin",Lookups!$G$5,IF(A190="Driver's License",Lookups!$G$2,IF(A190="Criminal History",Lookups!$G$3,IF(A190="Briefing",Lookups!$G$2,IF(A190="Meeting",Lookups!$G$4,"")))))</f>
        <v/>
      </c>
      <c r="H190" s="16"/>
      <c r="I190" s="2"/>
      <c r="J190" s="2"/>
      <c r="K190" s="2"/>
      <c r="L190" s="24"/>
      <c r="M190" s="2"/>
      <c r="N190" s="2"/>
      <c r="O190" s="2"/>
      <c r="P190" s="2"/>
    </row>
    <row r="191" spans="1:16">
      <c r="A191" s="1"/>
      <c r="B191" s="1"/>
      <c r="C191" s="18"/>
      <c r="D191" s="26"/>
      <c r="E191" s="26"/>
      <c r="F191" s="1"/>
      <c r="G191" s="1" t="str">
        <f>IF(A191="Bulletin",Lookups!$G$5,IF(A191="Driver's License",Lookups!$G$2,IF(A191="Criminal History",Lookups!$G$3,IF(A191="Briefing",Lookups!$G$2,IF(A191="Meeting",Lookups!$G$4,"")))))</f>
        <v/>
      </c>
      <c r="H191" s="6"/>
      <c r="I191" s="1"/>
      <c r="J191" s="1"/>
      <c r="K191" s="1"/>
      <c r="L191" s="23"/>
      <c r="M191" s="1"/>
      <c r="N191" s="1"/>
      <c r="O191" s="1"/>
      <c r="P191" s="1"/>
    </row>
    <row r="192" spans="1:16">
      <c r="A192" s="2"/>
      <c r="B192" s="2"/>
      <c r="C192" s="17"/>
      <c r="D192" s="27"/>
      <c r="E192" s="27"/>
      <c r="F192" s="2"/>
      <c r="G192" s="2" t="str">
        <f>IF(A192="Bulletin",Lookups!$G$5,IF(A192="Driver's License",Lookups!$G$2,IF(A192="Criminal History",Lookups!$G$3,IF(A192="Briefing",Lookups!$G$2,IF(A192="Meeting",Lookups!$G$4,"")))))</f>
        <v/>
      </c>
      <c r="H192" s="16"/>
      <c r="I192" s="2"/>
      <c r="J192" s="2"/>
      <c r="K192" s="2"/>
      <c r="L192" s="24"/>
      <c r="M192" s="2"/>
      <c r="N192" s="2"/>
      <c r="O192" s="2"/>
      <c r="P192" s="2"/>
    </row>
    <row r="193" spans="1:16">
      <c r="A193" s="1"/>
      <c r="B193" s="1"/>
      <c r="C193" s="18"/>
      <c r="D193" s="26"/>
      <c r="E193" s="26"/>
      <c r="F193" s="1"/>
      <c r="G193" s="1" t="str">
        <f>IF(A193="Bulletin",Lookups!$G$5,IF(A193="Driver's License",Lookups!$G$2,IF(A193="Criminal History",Lookups!$G$3,IF(A193="Briefing",Lookups!$G$2,IF(A193="Meeting",Lookups!$G$4,"")))))</f>
        <v/>
      </c>
      <c r="H193" s="6"/>
      <c r="I193" s="1"/>
      <c r="J193" s="1"/>
      <c r="K193" s="1"/>
      <c r="L193" s="23"/>
      <c r="M193" s="1"/>
      <c r="N193" s="1"/>
      <c r="O193" s="1"/>
      <c r="P193" s="1"/>
    </row>
    <row r="194" spans="1:16">
      <c r="A194" s="2"/>
      <c r="B194" s="2"/>
      <c r="C194" s="17"/>
      <c r="D194" s="27"/>
      <c r="E194" s="27"/>
      <c r="F194" s="2"/>
      <c r="G194" s="2" t="str">
        <f>IF(A194="Bulletin",Lookups!$G$5,IF(A194="Driver's License",Lookups!$G$2,IF(A194="Criminal History",Lookups!$G$3,IF(A194="Briefing",Lookups!$G$2,IF(A194="Meeting",Lookups!$G$4,"")))))</f>
        <v/>
      </c>
      <c r="H194" s="16"/>
      <c r="I194" s="2"/>
      <c r="J194" s="2"/>
      <c r="K194" s="2"/>
      <c r="L194" s="24"/>
      <c r="M194" s="2"/>
      <c r="N194" s="2"/>
      <c r="O194" s="2"/>
      <c r="P194" s="2"/>
    </row>
    <row r="195" spans="1:16">
      <c r="A195" s="1"/>
      <c r="B195" s="1"/>
      <c r="C195" s="18"/>
      <c r="D195" s="26"/>
      <c r="E195" s="26"/>
      <c r="F195" s="1"/>
      <c r="G195" s="1" t="str">
        <f>IF(A195="Bulletin",Lookups!$G$5,IF(A195="Driver's License",Lookups!$G$2,IF(A195="Criminal History",Lookups!$G$3,IF(A195="Briefing",Lookups!$G$2,IF(A195="Meeting",Lookups!$G$4,"")))))</f>
        <v/>
      </c>
      <c r="H195" s="6"/>
      <c r="I195" s="1"/>
      <c r="J195" s="1"/>
      <c r="K195" s="1"/>
      <c r="L195" s="23"/>
      <c r="M195" s="1"/>
      <c r="N195" s="1"/>
      <c r="O195" s="1"/>
      <c r="P195" s="1"/>
    </row>
    <row r="196" spans="1:16">
      <c r="A196" s="2"/>
      <c r="B196" s="2"/>
      <c r="C196" s="17"/>
      <c r="D196" s="27"/>
      <c r="E196" s="27"/>
      <c r="F196" s="2"/>
      <c r="G196" s="2" t="str">
        <f>IF(A196="Bulletin",Lookups!$G$5,IF(A196="Driver's License",Lookups!$G$2,IF(A196="Criminal History",Lookups!$G$3,IF(A196="Briefing",Lookups!$G$2,IF(A196="Meeting",Lookups!$G$4,"")))))</f>
        <v/>
      </c>
      <c r="H196" s="16"/>
      <c r="I196" s="2"/>
      <c r="J196" s="2"/>
      <c r="K196" s="2"/>
      <c r="L196" s="24"/>
      <c r="M196" s="2"/>
      <c r="N196" s="2"/>
      <c r="O196" s="2"/>
      <c r="P196" s="2"/>
    </row>
    <row r="197" spans="1:16">
      <c r="A197" s="1"/>
      <c r="B197" s="1"/>
      <c r="C197" s="18"/>
      <c r="D197" s="26"/>
      <c r="E197" s="26"/>
      <c r="F197" s="1"/>
      <c r="G197" s="1" t="str">
        <f>IF(A197="Bulletin",Lookups!$G$5,IF(A197="Driver's License",Lookups!$G$2,IF(A197="Criminal History",Lookups!$G$3,IF(A197="Briefing",Lookups!$G$2,IF(A197="Meeting",Lookups!$G$4,"")))))</f>
        <v/>
      </c>
      <c r="H197" s="6"/>
      <c r="I197" s="1"/>
      <c r="J197" s="1"/>
      <c r="K197" s="1"/>
      <c r="L197" s="23"/>
      <c r="M197" s="1"/>
      <c r="N197" s="1"/>
      <c r="O197" s="1"/>
      <c r="P197" s="1"/>
    </row>
    <row r="198" spans="1:16">
      <c r="A198" s="2"/>
      <c r="B198" s="2"/>
      <c r="C198" s="17"/>
      <c r="D198" s="27"/>
      <c r="E198" s="27"/>
      <c r="F198" s="2"/>
      <c r="G198" s="2" t="str">
        <f>IF(A198="Bulletin",Lookups!$G$5,IF(A198="Driver's License",Lookups!$G$2,IF(A198="Criminal History",Lookups!$G$3,IF(A198="Briefing",Lookups!$G$2,IF(A198="Meeting",Lookups!$G$4,"")))))</f>
        <v/>
      </c>
      <c r="H198" s="16"/>
      <c r="I198" s="2"/>
      <c r="J198" s="2"/>
      <c r="K198" s="2"/>
      <c r="L198" s="24"/>
      <c r="M198" s="2"/>
      <c r="N198" s="2"/>
      <c r="O198" s="2"/>
      <c r="P198" s="2"/>
    </row>
    <row r="199" spans="1:16">
      <c r="A199" s="1"/>
      <c r="B199" s="1"/>
      <c r="C199" s="18"/>
      <c r="D199" s="26"/>
      <c r="E199" s="26"/>
      <c r="F199" s="1"/>
      <c r="G199" s="1" t="str">
        <f>IF(A199="Bulletin",Lookups!$G$5,IF(A199="Driver's License",Lookups!$G$2,IF(A199="Criminal History",Lookups!$G$3,IF(A199="Briefing",Lookups!$G$2,IF(A199="Meeting",Lookups!$G$4,"")))))</f>
        <v/>
      </c>
      <c r="H199" s="6"/>
      <c r="I199" s="1"/>
      <c r="J199" s="1"/>
      <c r="K199" s="1"/>
      <c r="L199" s="23"/>
      <c r="M199" s="1"/>
      <c r="N199" s="1"/>
      <c r="O199" s="1"/>
      <c r="P199" s="1"/>
    </row>
    <row r="200" spans="1:16">
      <c r="A200" s="2"/>
      <c r="B200" s="2"/>
      <c r="C200" s="17"/>
      <c r="D200" s="27"/>
      <c r="E200" s="27"/>
      <c r="F200" s="2"/>
      <c r="G200" s="2" t="str">
        <f>IF(A200="Bulletin",Lookups!$G$5,IF(A200="Driver's License",Lookups!$G$2,IF(A200="Criminal History",Lookups!$G$3,IF(A200="Briefing",Lookups!$G$2,IF(A200="Meeting",Lookups!$G$4,"")))))</f>
        <v/>
      </c>
      <c r="H200" s="16"/>
      <c r="I200" s="2"/>
      <c r="J200" s="2"/>
      <c r="K200" s="2"/>
      <c r="L200" s="24"/>
      <c r="M200" s="2"/>
      <c r="N200" s="2"/>
      <c r="O200" s="2"/>
      <c r="P200" s="2"/>
    </row>
    <row r="201" spans="1:16">
      <c r="A201" s="1"/>
      <c r="B201" s="1"/>
      <c r="C201" s="18"/>
      <c r="D201" s="26"/>
      <c r="E201" s="26"/>
      <c r="F201" s="1"/>
      <c r="G201" s="1" t="str">
        <f>IF(A201="Bulletin",Lookups!$G$5,IF(A201="Driver's License",Lookups!$G$2,IF(A201="Criminal History",Lookups!$G$3,IF(A201="Briefing",Lookups!$G$2,IF(A201="Meeting",Lookups!$G$4,"")))))</f>
        <v/>
      </c>
      <c r="H201" s="6"/>
      <c r="I201" s="1"/>
      <c r="J201" s="1"/>
      <c r="K201" s="1"/>
      <c r="L201" s="23"/>
      <c r="M201" s="1"/>
      <c r="N201" s="1"/>
      <c r="O201" s="1"/>
      <c r="P201" s="1"/>
    </row>
    <row r="202" spans="1:16">
      <c r="A202" s="2"/>
      <c r="B202" s="2"/>
      <c r="C202" s="17"/>
      <c r="D202" s="27"/>
      <c r="E202" s="27"/>
      <c r="F202" s="2"/>
      <c r="G202" s="2" t="str">
        <f>IF(A202="Bulletin",Lookups!$G$5,IF(A202="Driver's License",Lookups!$G$2,IF(A202="Criminal History",Lookups!$G$3,IF(A202="Briefing",Lookups!$G$2,IF(A202="Meeting",Lookups!$G$4,"")))))</f>
        <v/>
      </c>
      <c r="H202" s="16"/>
      <c r="I202" s="2"/>
      <c r="J202" s="2"/>
      <c r="K202" s="2"/>
      <c r="L202" s="24"/>
      <c r="M202" s="2"/>
      <c r="N202" s="2"/>
      <c r="O202" s="2"/>
      <c r="P202" s="2"/>
    </row>
    <row r="203" spans="1:16">
      <c r="A203" s="1"/>
      <c r="B203" s="1"/>
      <c r="C203" s="18"/>
      <c r="D203" s="26"/>
      <c r="E203" s="26"/>
      <c r="F203" s="1"/>
      <c r="G203" s="1" t="str">
        <f>IF(A203="Bulletin",Lookups!$G$5,IF(A203="Driver's License",Lookups!$G$2,IF(A203="Criminal History",Lookups!$G$3,IF(A203="Briefing",Lookups!$G$2,IF(A203="Meeting",Lookups!$G$4,"")))))</f>
        <v/>
      </c>
      <c r="H203" s="6"/>
      <c r="I203" s="1"/>
      <c r="J203" s="1"/>
      <c r="K203" s="1"/>
      <c r="L203" s="23"/>
      <c r="M203" s="1"/>
      <c r="N203" s="1"/>
      <c r="O203" s="1"/>
      <c r="P203" s="1"/>
    </row>
    <row r="204" spans="1:16">
      <c r="A204" s="2"/>
      <c r="B204" s="2"/>
      <c r="C204" s="17"/>
      <c r="D204" s="27"/>
      <c r="E204" s="27"/>
      <c r="F204" s="2"/>
      <c r="G204" s="2" t="str">
        <f>IF(A204="Bulletin",Lookups!$G$5,IF(A204="Driver's License",Lookups!$G$2,IF(A204="Criminal History",Lookups!$G$3,IF(A204="Briefing",Lookups!$G$2,IF(A204="Meeting",Lookups!$G$4,"")))))</f>
        <v/>
      </c>
      <c r="H204" s="16"/>
      <c r="I204" s="2"/>
      <c r="J204" s="2"/>
      <c r="K204" s="2"/>
      <c r="L204" s="24"/>
      <c r="M204" s="2"/>
      <c r="N204" s="2"/>
      <c r="O204" s="2"/>
      <c r="P204" s="2"/>
    </row>
    <row r="205" spans="1:16">
      <c r="A205" s="1"/>
      <c r="B205" s="1"/>
      <c r="C205" s="18"/>
      <c r="D205" s="26"/>
      <c r="E205" s="26"/>
      <c r="F205" s="1"/>
      <c r="G205" s="1" t="str">
        <f>IF(A205="Bulletin",Lookups!$G$5,IF(A205="Driver's License",Lookups!$G$2,IF(A205="Criminal History",Lookups!$G$3,IF(A205="Briefing",Lookups!$G$2,IF(A205="Meeting",Lookups!$G$4,"")))))</f>
        <v/>
      </c>
      <c r="H205" s="6"/>
      <c r="I205" s="1"/>
      <c r="J205" s="1"/>
      <c r="K205" s="1"/>
      <c r="L205" s="23"/>
      <c r="M205" s="1"/>
      <c r="N205" s="1"/>
      <c r="O205" s="1"/>
      <c r="P205" s="1"/>
    </row>
    <row r="206" spans="1:16">
      <c r="A206" s="2"/>
      <c r="B206" s="2"/>
      <c r="C206" s="17"/>
      <c r="D206" s="27"/>
      <c r="E206" s="27"/>
      <c r="F206" s="2"/>
      <c r="G206" s="2" t="str">
        <f>IF(A206="Bulletin",Lookups!$G$5,IF(A206="Driver's License",Lookups!$G$2,IF(A206="Criminal History",Lookups!$G$3,IF(A206="Briefing",Lookups!$G$2,IF(A206="Meeting",Lookups!$G$4,"")))))</f>
        <v/>
      </c>
      <c r="H206" s="16"/>
      <c r="I206" s="2"/>
      <c r="J206" s="2"/>
      <c r="K206" s="2"/>
      <c r="L206" s="24"/>
      <c r="M206" s="2"/>
      <c r="N206" s="2"/>
      <c r="O206" s="2"/>
      <c r="P206" s="2"/>
    </row>
    <row r="207" spans="1:16">
      <c r="A207" s="1"/>
      <c r="B207" s="1"/>
      <c r="C207" s="18"/>
      <c r="D207" s="26"/>
      <c r="E207" s="26"/>
      <c r="F207" s="1"/>
      <c r="G207" s="1" t="str">
        <f>IF(A207="Bulletin",Lookups!$G$5,IF(A207="Driver's License",Lookups!$G$2,IF(A207="Criminal History",Lookups!$G$3,IF(A207="Briefing",Lookups!$G$2,IF(A207="Meeting",Lookups!$G$4,"")))))</f>
        <v/>
      </c>
      <c r="H207" s="6"/>
      <c r="I207" s="1"/>
      <c r="J207" s="1"/>
      <c r="K207" s="1"/>
      <c r="L207" s="23"/>
      <c r="M207" s="1"/>
      <c r="N207" s="1"/>
      <c r="O207" s="1"/>
      <c r="P207" s="1"/>
    </row>
    <row r="208" spans="1:16">
      <c r="A208" s="2"/>
      <c r="B208" s="2"/>
      <c r="C208" s="17"/>
      <c r="D208" s="27"/>
      <c r="E208" s="27"/>
      <c r="F208" s="2"/>
      <c r="G208" s="2" t="str">
        <f>IF(A208="Bulletin",Lookups!$G$5,IF(A208="Driver's License",Lookups!$G$2,IF(A208="Criminal History",Lookups!$G$3,IF(A208="Briefing",Lookups!$G$2,IF(A208="Meeting",Lookups!$G$4,"")))))</f>
        <v/>
      </c>
      <c r="H208" s="16"/>
      <c r="I208" s="2"/>
      <c r="J208" s="2"/>
      <c r="K208" s="2"/>
      <c r="L208" s="24"/>
      <c r="M208" s="2"/>
      <c r="N208" s="2"/>
      <c r="O208" s="2"/>
      <c r="P208" s="2"/>
    </row>
    <row r="209" spans="1:16">
      <c r="A209" s="1"/>
      <c r="B209" s="1"/>
      <c r="C209" s="18"/>
      <c r="D209" s="26"/>
      <c r="E209" s="26"/>
      <c r="F209" s="1"/>
      <c r="G209" s="1" t="str">
        <f>IF(A209="Bulletin",Lookups!$G$5,IF(A209="Driver's License",Lookups!$G$2,IF(A209="Criminal History",Lookups!$G$3,IF(A209="Briefing",Lookups!$G$2,IF(A209="Meeting",Lookups!$G$4,"")))))</f>
        <v/>
      </c>
      <c r="H209" s="6"/>
      <c r="I209" s="1"/>
      <c r="J209" s="1"/>
      <c r="K209" s="1"/>
      <c r="L209" s="23"/>
      <c r="M209" s="1"/>
      <c r="N209" s="1"/>
      <c r="O209" s="1"/>
      <c r="P209" s="1"/>
    </row>
    <row r="210" spans="1:16">
      <c r="A210" s="2"/>
      <c r="B210" s="2"/>
      <c r="C210" s="17"/>
      <c r="D210" s="27"/>
      <c r="E210" s="27"/>
      <c r="F210" s="2"/>
      <c r="G210" s="2" t="str">
        <f>IF(A210="Bulletin",Lookups!$G$5,IF(A210="Driver's License",Lookups!$G$2,IF(A210="Criminal History",Lookups!$G$3,IF(A210="Briefing",Lookups!$G$2,IF(A210="Meeting",Lookups!$G$4,"")))))</f>
        <v/>
      </c>
      <c r="H210" s="16"/>
      <c r="I210" s="2"/>
      <c r="J210" s="2"/>
      <c r="K210" s="2"/>
      <c r="L210" s="24"/>
      <c r="M210" s="2"/>
      <c r="N210" s="2"/>
      <c r="O210" s="2"/>
      <c r="P210" s="2"/>
    </row>
    <row r="211" spans="1:16">
      <c r="A211" s="1"/>
      <c r="B211" s="1"/>
      <c r="C211" s="18"/>
      <c r="D211" s="26"/>
      <c r="E211" s="26"/>
      <c r="F211" s="1"/>
      <c r="G211" s="1" t="str">
        <f>IF(A211="Bulletin",Lookups!$G$5,IF(A211="Driver's License",Lookups!$G$2,IF(A211="Criminal History",Lookups!$G$3,IF(A211="Briefing",Lookups!$G$2,IF(A211="Meeting",Lookups!$G$4,"")))))</f>
        <v/>
      </c>
      <c r="H211" s="6"/>
      <c r="I211" s="1"/>
      <c r="J211" s="1"/>
      <c r="K211" s="1"/>
      <c r="L211" s="23"/>
      <c r="M211" s="1"/>
      <c r="N211" s="1"/>
      <c r="O211" s="1"/>
      <c r="P211" s="1"/>
    </row>
    <row r="212" spans="1:16">
      <c r="A212" s="2"/>
      <c r="B212" s="2"/>
      <c r="C212" s="17"/>
      <c r="D212" s="27"/>
      <c r="E212" s="27"/>
      <c r="F212" s="2"/>
      <c r="G212" s="2" t="str">
        <f>IF(A212="Bulletin",Lookups!$G$5,IF(A212="Driver's License",Lookups!$G$2,IF(A212="Criminal History",Lookups!$G$3,IF(A212="Briefing",Lookups!$G$2,IF(A212="Meeting",Lookups!$G$4,"")))))</f>
        <v/>
      </c>
      <c r="H212" s="16"/>
      <c r="I212" s="2"/>
      <c r="J212" s="2"/>
      <c r="K212" s="2"/>
      <c r="L212" s="24"/>
      <c r="M212" s="2"/>
      <c r="N212" s="2"/>
      <c r="O212" s="2"/>
      <c r="P212" s="2"/>
    </row>
    <row r="213" spans="1:16">
      <c r="A213" s="1"/>
      <c r="B213" s="1"/>
      <c r="C213" s="18"/>
      <c r="D213" s="26"/>
      <c r="E213" s="26"/>
      <c r="F213" s="1"/>
      <c r="G213" s="1" t="str">
        <f>IF(A213="Bulletin",Lookups!$G$5,IF(A213="Driver's License",Lookups!$G$2,IF(A213="Criminal History",Lookups!$G$3,IF(A213="Briefing",Lookups!$G$2,IF(A213="Meeting",Lookups!$G$4,"")))))</f>
        <v/>
      </c>
      <c r="H213" s="6"/>
      <c r="I213" s="1"/>
      <c r="J213" s="1"/>
      <c r="K213" s="1"/>
      <c r="L213" s="23"/>
      <c r="M213" s="1"/>
      <c r="N213" s="1"/>
      <c r="O213" s="1"/>
      <c r="P213" s="1"/>
    </row>
    <row r="214" spans="1:16">
      <c r="A214" s="2"/>
      <c r="B214" s="2"/>
      <c r="C214" s="17"/>
      <c r="D214" s="27"/>
      <c r="E214" s="27"/>
      <c r="F214" s="2"/>
      <c r="G214" s="2" t="str">
        <f>IF(A214="Bulletin",Lookups!$G$5,IF(A214="Driver's License",Lookups!$G$2,IF(A214="Criminal History",Lookups!$G$3,IF(A214="Briefing",Lookups!$G$2,IF(A214="Meeting",Lookups!$G$4,"")))))</f>
        <v/>
      </c>
      <c r="H214" s="16"/>
      <c r="I214" s="2"/>
      <c r="J214" s="2"/>
      <c r="K214" s="2"/>
      <c r="L214" s="24"/>
      <c r="M214" s="2"/>
      <c r="N214" s="2"/>
      <c r="O214" s="2"/>
      <c r="P214" s="2"/>
    </row>
    <row r="215" spans="1:16">
      <c r="A215" s="1"/>
      <c r="B215" s="1"/>
      <c r="C215" s="18"/>
      <c r="D215" s="26"/>
      <c r="E215" s="26"/>
      <c r="F215" s="1"/>
      <c r="G215" s="1" t="str">
        <f>IF(A215="Bulletin",Lookups!$G$5,IF(A215="Driver's License",Lookups!$G$2,IF(A215="Criminal History",Lookups!$G$3,IF(A215="Briefing",Lookups!$G$2,IF(A215="Meeting",Lookups!$G$4,"")))))</f>
        <v/>
      </c>
      <c r="H215" s="6"/>
      <c r="I215" s="1"/>
      <c r="J215" s="1"/>
      <c r="K215" s="1"/>
      <c r="L215" s="23"/>
      <c r="M215" s="1"/>
      <c r="N215" s="1"/>
      <c r="O215" s="1"/>
      <c r="P215" s="1"/>
    </row>
    <row r="216" spans="1:16">
      <c r="A216" s="2"/>
      <c r="B216" s="2"/>
      <c r="C216" s="17"/>
      <c r="D216" s="27"/>
      <c r="E216" s="27"/>
      <c r="F216" s="2"/>
      <c r="G216" s="2" t="str">
        <f>IF(A216="Bulletin",Lookups!$G$5,IF(A216="Driver's License",Lookups!$G$2,IF(A216="Criminal History",Lookups!$G$3,IF(A216="Briefing",Lookups!$G$2,IF(A216="Meeting",Lookups!$G$4,"")))))</f>
        <v/>
      </c>
      <c r="H216" s="16"/>
      <c r="I216" s="2"/>
      <c r="J216" s="2"/>
      <c r="K216" s="2"/>
      <c r="L216" s="24"/>
      <c r="M216" s="2"/>
      <c r="N216" s="2"/>
      <c r="O216" s="2"/>
      <c r="P216" s="2"/>
    </row>
    <row r="217" spans="1:16">
      <c r="A217" s="1"/>
      <c r="B217" s="1"/>
      <c r="C217" s="18"/>
      <c r="D217" s="26"/>
      <c r="E217" s="26"/>
      <c r="F217" s="1"/>
      <c r="G217" s="1" t="str">
        <f>IF(A217="Bulletin",Lookups!$G$5,IF(A217="Driver's License",Lookups!$G$2,IF(A217="Criminal History",Lookups!$G$3,IF(A217="Briefing",Lookups!$G$2,IF(A217="Meeting",Lookups!$G$4,"")))))</f>
        <v/>
      </c>
      <c r="H217" s="6"/>
      <c r="I217" s="1"/>
      <c r="J217" s="1"/>
      <c r="K217" s="1"/>
      <c r="L217" s="23"/>
      <c r="M217" s="1"/>
      <c r="N217" s="1"/>
      <c r="O217" s="1"/>
      <c r="P217" s="1"/>
    </row>
    <row r="218" spans="1:16">
      <c r="A218" s="2"/>
      <c r="B218" s="2"/>
      <c r="C218" s="17"/>
      <c r="D218" s="27"/>
      <c r="E218" s="27"/>
      <c r="F218" s="2"/>
      <c r="G218" s="2" t="str">
        <f>IF(A218="Bulletin",Lookups!$G$5,IF(A218="Driver's License",Lookups!$G$2,IF(A218="Criminal History",Lookups!$G$3,IF(A218="Briefing",Lookups!$G$2,IF(A218="Meeting",Lookups!$G$4,"")))))</f>
        <v/>
      </c>
      <c r="H218" s="16"/>
      <c r="I218" s="2"/>
      <c r="J218" s="2"/>
      <c r="K218" s="2"/>
      <c r="L218" s="24"/>
      <c r="M218" s="2"/>
      <c r="N218" s="2"/>
      <c r="O218" s="2"/>
      <c r="P218" s="2"/>
    </row>
    <row r="219" spans="1:16">
      <c r="A219" s="1"/>
      <c r="B219" s="1"/>
      <c r="C219" s="18"/>
      <c r="D219" s="26"/>
      <c r="E219" s="26"/>
      <c r="F219" s="1"/>
      <c r="G219" s="1" t="str">
        <f>IF(A219="Bulletin",Lookups!$G$5,IF(A219="Driver's License",Lookups!$G$2,IF(A219="Criminal History",Lookups!$G$3,IF(A219="Briefing",Lookups!$G$2,IF(A219="Meeting",Lookups!$G$4,"")))))</f>
        <v/>
      </c>
      <c r="H219" s="6"/>
      <c r="I219" s="1"/>
      <c r="J219" s="1"/>
      <c r="K219" s="1"/>
      <c r="L219" s="23"/>
      <c r="M219" s="1"/>
      <c r="N219" s="1"/>
      <c r="O219" s="1"/>
      <c r="P219" s="1"/>
    </row>
    <row r="220" spans="1:16">
      <c r="A220" s="2"/>
      <c r="B220" s="2"/>
      <c r="C220" s="17"/>
      <c r="D220" s="27"/>
      <c r="E220" s="27"/>
      <c r="F220" s="2"/>
      <c r="G220" s="2" t="str">
        <f>IF(A220="Bulletin",Lookups!$G$5,IF(A220="Driver's License",Lookups!$G$2,IF(A220="Criminal History",Lookups!$G$3,IF(A220="Briefing",Lookups!$G$2,IF(A220="Meeting",Lookups!$G$4,"")))))</f>
        <v/>
      </c>
      <c r="H220" s="16"/>
      <c r="I220" s="2"/>
      <c r="J220" s="2"/>
      <c r="K220" s="2"/>
      <c r="L220" s="24"/>
      <c r="M220" s="2"/>
      <c r="N220" s="2"/>
      <c r="O220" s="2"/>
      <c r="P220" s="2"/>
    </row>
    <row r="221" spans="1:16">
      <c r="A221" s="1"/>
      <c r="B221" s="1"/>
      <c r="C221" s="18"/>
      <c r="D221" s="26"/>
      <c r="E221" s="26"/>
      <c r="F221" s="1"/>
      <c r="G221" s="1" t="str">
        <f>IF(A221="Bulletin",Lookups!$G$5,IF(A221="Driver's License",Lookups!$G$2,IF(A221="Criminal History",Lookups!$G$3,IF(A221="Briefing",Lookups!$G$2,IF(A221="Meeting",Lookups!$G$4,"")))))</f>
        <v/>
      </c>
      <c r="H221" s="6"/>
      <c r="I221" s="1"/>
      <c r="J221" s="1"/>
      <c r="K221" s="1"/>
      <c r="L221" s="23"/>
      <c r="M221" s="1"/>
      <c r="N221" s="1"/>
      <c r="O221" s="1"/>
      <c r="P221" s="1"/>
    </row>
    <row r="222" spans="1:16">
      <c r="A222" s="2"/>
      <c r="B222" s="2"/>
      <c r="C222" s="17"/>
      <c r="D222" s="27"/>
      <c r="E222" s="27"/>
      <c r="F222" s="2"/>
      <c r="G222" s="2" t="str">
        <f>IF(A222="Bulletin",Lookups!$G$5,IF(A222="Driver's License",Lookups!$G$2,IF(A222="Criminal History",Lookups!$G$3,IF(A222="Briefing",Lookups!$G$2,IF(A222="Meeting",Lookups!$G$4,"")))))</f>
        <v/>
      </c>
      <c r="H222" s="16"/>
      <c r="I222" s="2"/>
      <c r="J222" s="2"/>
      <c r="K222" s="2"/>
      <c r="L222" s="24"/>
      <c r="M222" s="2"/>
      <c r="N222" s="2"/>
      <c r="O222" s="2"/>
      <c r="P222" s="2"/>
    </row>
    <row r="223" spans="1:16">
      <c r="A223" s="1"/>
      <c r="B223" s="1"/>
      <c r="C223" s="18"/>
      <c r="D223" s="26"/>
      <c r="E223" s="26"/>
      <c r="F223" s="1"/>
      <c r="G223" s="1" t="str">
        <f>IF(A223="Bulletin",Lookups!$G$5,IF(A223="Driver's License",Lookups!$G$2,IF(A223="Criminal History",Lookups!$G$3,IF(A223="Briefing",Lookups!$G$2,IF(A223="Meeting",Lookups!$G$4,"")))))</f>
        <v/>
      </c>
      <c r="H223" s="6"/>
      <c r="I223" s="1"/>
      <c r="J223" s="1"/>
      <c r="K223" s="1"/>
      <c r="L223" s="23"/>
      <c r="M223" s="1"/>
      <c r="N223" s="1"/>
      <c r="O223" s="1"/>
      <c r="P223" s="1"/>
    </row>
    <row r="224" spans="1:16">
      <c r="A224" s="2"/>
      <c r="B224" s="2"/>
      <c r="C224" s="17"/>
      <c r="D224" s="27"/>
      <c r="E224" s="27"/>
      <c r="F224" s="2"/>
      <c r="G224" s="2" t="str">
        <f>IF(A224="Bulletin",Lookups!$G$5,IF(A224="Driver's License",Lookups!$G$2,IF(A224="Criminal History",Lookups!$G$3,IF(A224="Briefing",Lookups!$G$2,IF(A224="Meeting",Lookups!$G$4,"")))))</f>
        <v/>
      </c>
      <c r="H224" s="16"/>
      <c r="I224" s="2"/>
      <c r="J224" s="2"/>
      <c r="K224" s="2"/>
      <c r="L224" s="24"/>
      <c r="M224" s="2"/>
      <c r="N224" s="2"/>
      <c r="O224" s="2"/>
      <c r="P224" s="2"/>
    </row>
    <row r="225" spans="1:16">
      <c r="A225" s="1"/>
      <c r="B225" s="1"/>
      <c r="C225" s="18"/>
      <c r="D225" s="26"/>
      <c r="E225" s="26"/>
      <c r="F225" s="1"/>
      <c r="G225" s="1" t="str">
        <f>IF(A225="Bulletin",Lookups!$G$5,IF(A225="Driver's License",Lookups!$G$2,IF(A225="Criminal History",Lookups!$G$3,IF(A225="Briefing",Lookups!$G$2,IF(A225="Meeting",Lookups!$G$4,"")))))</f>
        <v/>
      </c>
      <c r="H225" s="6"/>
      <c r="I225" s="1"/>
      <c r="J225" s="1"/>
      <c r="K225" s="1"/>
      <c r="L225" s="23"/>
      <c r="M225" s="1"/>
      <c r="N225" s="1"/>
      <c r="O225" s="1"/>
      <c r="P225" s="1"/>
    </row>
    <row r="226" spans="1:16">
      <c r="A226" s="2"/>
      <c r="B226" s="2"/>
      <c r="C226" s="17"/>
      <c r="D226" s="27"/>
      <c r="E226" s="27"/>
      <c r="F226" s="2"/>
      <c r="G226" s="2" t="str">
        <f>IF(A226="Bulletin",Lookups!$G$5,IF(A226="Driver's License",Lookups!$G$2,IF(A226="Criminal History",Lookups!$G$3,IF(A226="Briefing",Lookups!$G$2,IF(A226="Meeting",Lookups!$G$4,"")))))</f>
        <v/>
      </c>
      <c r="H226" s="16"/>
      <c r="I226" s="2"/>
      <c r="J226" s="2"/>
      <c r="K226" s="2"/>
      <c r="L226" s="24"/>
      <c r="M226" s="2"/>
      <c r="N226" s="2"/>
      <c r="O226" s="2"/>
      <c r="P226" s="2"/>
    </row>
    <row r="227" spans="1:16">
      <c r="A227" s="1"/>
      <c r="B227" s="1"/>
      <c r="C227" s="18"/>
      <c r="D227" s="26"/>
      <c r="E227" s="26"/>
      <c r="F227" s="1"/>
      <c r="G227" s="1" t="str">
        <f>IF(A227="Bulletin",Lookups!$G$5,IF(A227="Driver's License",Lookups!$G$2,IF(A227="Criminal History",Lookups!$G$3,IF(A227="Briefing",Lookups!$G$2,IF(A227="Meeting",Lookups!$G$4,"")))))</f>
        <v/>
      </c>
      <c r="H227" s="6"/>
      <c r="I227" s="1"/>
      <c r="J227" s="1"/>
      <c r="K227" s="1"/>
      <c r="L227" s="23"/>
      <c r="M227" s="1"/>
      <c r="N227" s="1"/>
      <c r="O227" s="1"/>
      <c r="P227" s="1"/>
    </row>
    <row r="228" spans="1:16">
      <c r="A228" s="2"/>
      <c r="B228" s="2"/>
      <c r="C228" s="17"/>
      <c r="D228" s="27"/>
      <c r="E228" s="27"/>
      <c r="F228" s="2"/>
      <c r="G228" s="2" t="str">
        <f>IF(A228="Bulletin",Lookups!$G$5,IF(A228="Driver's License",Lookups!$G$2,IF(A228="Criminal History",Lookups!$G$3,IF(A228="Briefing",Lookups!$G$2,IF(A228="Meeting",Lookups!$G$4,"")))))</f>
        <v/>
      </c>
      <c r="H228" s="16"/>
      <c r="I228" s="2"/>
      <c r="J228" s="2"/>
      <c r="K228" s="2"/>
      <c r="L228" s="24"/>
      <c r="M228" s="2"/>
      <c r="N228" s="2"/>
      <c r="O228" s="2"/>
      <c r="P228" s="2"/>
    </row>
    <row r="229" spans="1:16">
      <c r="A229" s="1"/>
      <c r="B229" s="1"/>
      <c r="C229" s="18"/>
      <c r="D229" s="26"/>
      <c r="E229" s="26"/>
      <c r="F229" s="1"/>
      <c r="G229" s="1" t="str">
        <f>IF(A229="Bulletin",Lookups!$G$5,IF(A229="Driver's License",Lookups!$G$2,IF(A229="Criminal History",Lookups!$G$3,IF(A229="Briefing",Lookups!$G$2,IF(A229="Meeting",Lookups!$G$4,"")))))</f>
        <v/>
      </c>
      <c r="H229" s="6"/>
      <c r="I229" s="1"/>
      <c r="J229" s="1"/>
      <c r="K229" s="1"/>
      <c r="L229" s="23"/>
      <c r="M229" s="1"/>
      <c r="N229" s="1"/>
      <c r="O229" s="1"/>
      <c r="P229" s="1"/>
    </row>
    <row r="230" spans="1:16">
      <c r="A230" s="2"/>
      <c r="B230" s="2"/>
      <c r="C230" s="17"/>
      <c r="D230" s="27"/>
      <c r="E230" s="27"/>
      <c r="F230" s="2"/>
      <c r="G230" s="2" t="str">
        <f>IF(A230="Bulletin",Lookups!$G$5,IF(A230="Driver's License",Lookups!$G$2,IF(A230="Criminal History",Lookups!$G$3,IF(A230="Briefing",Lookups!$G$2,IF(A230="Meeting",Lookups!$G$4,"")))))</f>
        <v/>
      </c>
      <c r="H230" s="16"/>
      <c r="I230" s="2"/>
      <c r="J230" s="2"/>
      <c r="K230" s="2"/>
      <c r="L230" s="24"/>
      <c r="M230" s="2"/>
      <c r="N230" s="2"/>
      <c r="O230" s="2"/>
      <c r="P230" s="2"/>
    </row>
    <row r="231" spans="1:16">
      <c r="A231" s="1"/>
      <c r="B231" s="1"/>
      <c r="C231" s="18"/>
      <c r="D231" s="26"/>
      <c r="E231" s="26"/>
      <c r="F231" s="1"/>
      <c r="G231" s="1" t="str">
        <f>IF(A231="Bulletin",Lookups!$G$5,IF(A231="Driver's License",Lookups!$G$2,IF(A231="Criminal History",Lookups!$G$3,IF(A231="Briefing",Lookups!$G$2,IF(A231="Meeting",Lookups!$G$4,"")))))</f>
        <v/>
      </c>
      <c r="H231" s="6"/>
      <c r="I231" s="1"/>
      <c r="J231" s="1"/>
      <c r="K231" s="1"/>
      <c r="L231" s="23"/>
      <c r="M231" s="1"/>
      <c r="N231" s="1"/>
      <c r="O231" s="1"/>
      <c r="P231" s="1"/>
    </row>
    <row r="232" spans="1:16">
      <c r="A232" s="2"/>
      <c r="B232" s="2"/>
      <c r="C232" s="17"/>
      <c r="D232" s="27"/>
      <c r="E232" s="27"/>
      <c r="F232" s="2"/>
      <c r="G232" s="2" t="str">
        <f>IF(A232="Bulletin",Lookups!$G$5,IF(A232="Driver's License",Lookups!$G$2,IF(A232="Criminal History",Lookups!$G$3,IF(A232="Briefing",Lookups!$G$2,IF(A232="Meeting",Lookups!$G$4,"")))))</f>
        <v/>
      </c>
      <c r="H232" s="16"/>
      <c r="I232" s="2"/>
      <c r="J232" s="2"/>
      <c r="K232" s="2"/>
      <c r="L232" s="24"/>
      <c r="M232" s="2"/>
      <c r="N232" s="2"/>
      <c r="O232" s="2"/>
      <c r="P232" s="2"/>
    </row>
    <row r="233" spans="1:16">
      <c r="A233" s="1"/>
      <c r="B233" s="1"/>
      <c r="C233" s="18"/>
      <c r="D233" s="26"/>
      <c r="E233" s="26"/>
      <c r="F233" s="1"/>
      <c r="G233" s="1" t="str">
        <f>IF(A233="Bulletin",Lookups!$G$5,IF(A233="Driver's License",Lookups!$G$2,IF(A233="Criminal History",Lookups!$G$3,IF(A233="Briefing",Lookups!$G$2,IF(A233="Meeting",Lookups!$G$4,"")))))</f>
        <v/>
      </c>
      <c r="H233" s="6"/>
      <c r="I233" s="1"/>
      <c r="J233" s="1"/>
      <c r="K233" s="1"/>
      <c r="L233" s="23"/>
      <c r="M233" s="1"/>
      <c r="N233" s="1"/>
      <c r="O233" s="1"/>
      <c r="P233" s="1"/>
    </row>
    <row r="234" spans="1:16">
      <c r="A234" s="2"/>
      <c r="B234" s="2"/>
      <c r="C234" s="17"/>
      <c r="D234" s="27"/>
      <c r="E234" s="27"/>
      <c r="F234" s="2"/>
      <c r="G234" s="2" t="str">
        <f>IF(A234="Bulletin",Lookups!$G$5,IF(A234="Driver's License",Lookups!$G$2,IF(A234="Criminal History",Lookups!$G$3,IF(A234="Briefing",Lookups!$G$2,IF(A234="Meeting",Lookups!$G$4,"")))))</f>
        <v/>
      </c>
      <c r="H234" s="16"/>
      <c r="I234" s="2"/>
      <c r="J234" s="2"/>
      <c r="K234" s="2"/>
      <c r="L234" s="24"/>
      <c r="M234" s="2"/>
      <c r="N234" s="2"/>
      <c r="O234" s="2"/>
      <c r="P234" s="2"/>
    </row>
    <row r="235" spans="1:16">
      <c r="A235" s="1"/>
      <c r="B235" s="1"/>
      <c r="C235" s="18"/>
      <c r="D235" s="26"/>
      <c r="E235" s="26"/>
      <c r="F235" s="1"/>
      <c r="G235" s="1" t="str">
        <f>IF(A235="Bulletin",Lookups!$G$5,IF(A235="Driver's License",Lookups!$G$2,IF(A235="Criminal History",Lookups!$G$3,IF(A235="Briefing",Lookups!$G$2,IF(A235="Meeting",Lookups!$G$4,"")))))</f>
        <v/>
      </c>
      <c r="H235" s="6"/>
      <c r="I235" s="1"/>
      <c r="J235" s="1"/>
      <c r="K235" s="1"/>
      <c r="L235" s="23"/>
      <c r="M235" s="1"/>
      <c r="N235" s="1"/>
      <c r="O235" s="1"/>
      <c r="P235" s="1"/>
    </row>
    <row r="236" spans="1:16">
      <c r="A236" s="2"/>
      <c r="B236" s="2"/>
      <c r="C236" s="17"/>
      <c r="D236" s="27"/>
      <c r="E236" s="27"/>
      <c r="F236" s="2"/>
      <c r="G236" s="2" t="str">
        <f>IF(A236="Bulletin",Lookups!$G$5,IF(A236="Driver's License",Lookups!$G$2,IF(A236="Criminal History",Lookups!$G$3,IF(A236="Briefing",Lookups!$G$2,IF(A236="Meeting",Lookups!$G$4,"")))))</f>
        <v/>
      </c>
      <c r="H236" s="16"/>
      <c r="I236" s="2"/>
      <c r="J236" s="2"/>
      <c r="K236" s="2"/>
      <c r="L236" s="24"/>
      <c r="M236" s="2"/>
      <c r="N236" s="2"/>
      <c r="O236" s="2"/>
      <c r="P236" s="2"/>
    </row>
    <row r="237" spans="1:16">
      <c r="A237" s="1"/>
      <c r="B237" s="1"/>
      <c r="C237" s="18"/>
      <c r="D237" s="26"/>
      <c r="E237" s="26"/>
      <c r="F237" s="1"/>
      <c r="G237" s="1" t="str">
        <f>IF(A237="Bulletin",Lookups!$G$5,IF(A237="Driver's License",Lookups!$G$2,IF(A237="Criminal History",Lookups!$G$3,IF(A237="Briefing",Lookups!$G$2,IF(A237="Meeting",Lookups!$G$4,"")))))</f>
        <v/>
      </c>
      <c r="H237" s="6"/>
      <c r="I237" s="1"/>
      <c r="J237" s="1"/>
      <c r="K237" s="1"/>
      <c r="L237" s="23"/>
      <c r="M237" s="1"/>
      <c r="N237" s="1"/>
      <c r="O237" s="1"/>
      <c r="P237" s="1"/>
    </row>
    <row r="238" spans="1:16">
      <c r="A238" s="2"/>
      <c r="B238" s="2"/>
      <c r="C238" s="17"/>
      <c r="D238" s="27"/>
      <c r="E238" s="27"/>
      <c r="F238" s="2"/>
      <c r="G238" s="2" t="str">
        <f>IF(A238="Bulletin",Lookups!$G$5,IF(A238="Driver's License",Lookups!$G$2,IF(A238="Criminal History",Lookups!$G$3,IF(A238="Briefing",Lookups!$G$2,IF(A238="Meeting",Lookups!$G$4,"")))))</f>
        <v/>
      </c>
      <c r="H238" s="16"/>
      <c r="I238" s="2"/>
      <c r="J238" s="2"/>
      <c r="K238" s="2"/>
      <c r="L238" s="24"/>
      <c r="M238" s="2"/>
      <c r="N238" s="2"/>
      <c r="O238" s="2"/>
      <c r="P238" s="2"/>
    </row>
    <row r="239" spans="1:16">
      <c r="A239" s="1"/>
      <c r="B239" s="1"/>
      <c r="C239" s="18"/>
      <c r="D239" s="26"/>
      <c r="E239" s="26"/>
      <c r="F239" s="1"/>
      <c r="G239" s="1" t="str">
        <f>IF(A239="Bulletin",Lookups!$G$5,IF(A239="Driver's License",Lookups!$G$2,IF(A239="Criminal History",Lookups!$G$3,IF(A239="Briefing",Lookups!$G$2,IF(A239="Meeting",Lookups!$G$4,"")))))</f>
        <v/>
      </c>
      <c r="H239" s="6"/>
      <c r="I239" s="1"/>
      <c r="J239" s="1"/>
      <c r="K239" s="1"/>
      <c r="L239" s="23"/>
      <c r="M239" s="1"/>
      <c r="N239" s="1"/>
      <c r="O239" s="1"/>
      <c r="P239" s="1"/>
    </row>
    <row r="240" spans="1:16">
      <c r="A240" s="2"/>
      <c r="B240" s="2"/>
      <c r="C240" s="17"/>
      <c r="D240" s="27"/>
      <c r="E240" s="27"/>
      <c r="F240" s="2"/>
      <c r="G240" s="2" t="str">
        <f>IF(A240="Bulletin",Lookups!$G$5,IF(A240="Driver's License",Lookups!$G$2,IF(A240="Criminal History",Lookups!$G$3,IF(A240="Briefing",Lookups!$G$2,IF(A240="Meeting",Lookups!$G$4,"")))))</f>
        <v/>
      </c>
      <c r="H240" s="16"/>
      <c r="I240" s="2"/>
      <c r="J240" s="2"/>
      <c r="K240" s="2"/>
      <c r="L240" s="24"/>
      <c r="M240" s="2"/>
      <c r="N240" s="2"/>
      <c r="O240" s="2"/>
      <c r="P240" s="2"/>
    </row>
    <row r="241" spans="1:16">
      <c r="A241" s="1"/>
      <c r="B241" s="1"/>
      <c r="C241" s="18"/>
      <c r="D241" s="26"/>
      <c r="E241" s="26"/>
      <c r="F241" s="1"/>
      <c r="G241" s="1" t="str">
        <f>IF(A241="Bulletin",Lookups!$G$5,IF(A241="Driver's License",Lookups!$G$2,IF(A241="Criminal History",Lookups!$G$3,IF(A241="Briefing",Lookups!$G$2,IF(A241="Meeting",Lookups!$G$4,"")))))</f>
        <v/>
      </c>
      <c r="H241" s="6"/>
      <c r="I241" s="1"/>
      <c r="J241" s="1"/>
      <c r="K241" s="1"/>
      <c r="L241" s="23"/>
      <c r="M241" s="1"/>
      <c r="N241" s="1"/>
      <c r="O241" s="1"/>
      <c r="P241" s="1"/>
    </row>
    <row r="242" spans="1:16">
      <c r="A242" s="2"/>
      <c r="B242" s="2"/>
      <c r="C242" s="17"/>
      <c r="D242" s="27"/>
      <c r="E242" s="27"/>
      <c r="F242" s="2"/>
      <c r="G242" s="2" t="str">
        <f>IF(A242="Bulletin",Lookups!$G$5,IF(A242="Driver's License",Lookups!$G$2,IF(A242="Criminal History",Lookups!$G$3,IF(A242="Briefing",Lookups!$G$2,IF(A242="Meeting",Lookups!$G$4,"")))))</f>
        <v/>
      </c>
      <c r="H242" s="16"/>
      <c r="I242" s="2"/>
      <c r="J242" s="2"/>
      <c r="K242" s="2"/>
      <c r="L242" s="24"/>
      <c r="M242" s="2"/>
      <c r="N242" s="2"/>
      <c r="O242" s="2"/>
      <c r="P242" s="2"/>
    </row>
    <row r="243" spans="1:16">
      <c r="A243" s="2"/>
      <c r="B243" s="2"/>
      <c r="C243" s="17"/>
      <c r="D243" s="27"/>
      <c r="E243" s="27"/>
      <c r="F243" s="2"/>
      <c r="G243" s="2" t="str">
        <f>IF(A243="Bulletin",Lookups!$G$5,IF(A243="Driver's License",Lookups!$G$2,IF(A243="Criminal History",Lookups!$G$3,IF(A243="Briefing",Lookups!$G$2,IF(A243="Meeting",Lookups!$G$4,"")))))</f>
        <v/>
      </c>
      <c r="H243" s="16"/>
      <c r="I243" s="2"/>
      <c r="J243" s="2"/>
      <c r="K243" s="2"/>
      <c r="L243" s="24"/>
      <c r="M243" s="2"/>
      <c r="N243" s="2"/>
      <c r="O243" s="2"/>
      <c r="P243" s="2"/>
    </row>
    <row r="244" spans="1:16">
      <c r="A244" s="1"/>
      <c r="B244" s="1"/>
      <c r="C244" s="18"/>
      <c r="D244" s="26"/>
      <c r="E244" s="26"/>
      <c r="F244" s="1"/>
      <c r="G244" s="1" t="str">
        <f>IF(A244="Bulletin",Lookups!$G$5,IF(A244="Driver's License",Lookups!$G$2,IF(A244="Criminal History",Lookups!$G$3,IF(A244="Briefing",Lookups!$G$2,IF(A244="Meeting",Lookups!$G$4,"")))))</f>
        <v/>
      </c>
      <c r="H244" s="6"/>
      <c r="I244" s="1"/>
      <c r="J244" s="1"/>
      <c r="K244" s="1"/>
      <c r="L244" s="23"/>
      <c r="M244" s="1"/>
      <c r="N244" s="1"/>
      <c r="O244" s="1"/>
      <c r="P244" s="1"/>
    </row>
    <row r="245" spans="1:16">
      <c r="A245" s="2"/>
      <c r="B245" s="2"/>
      <c r="C245" s="17"/>
      <c r="D245" s="27"/>
      <c r="E245" s="27"/>
      <c r="F245" s="2"/>
      <c r="G245" s="2" t="str">
        <f>IF(A245="Bulletin",Lookups!$G$5,IF(A245="Driver's License",Lookups!$G$2,IF(A245="Criminal History",Lookups!$G$3,IF(A245="Briefing",Lookups!$G$2,IF(A245="Meeting",Lookups!$G$4,"")))))</f>
        <v/>
      </c>
      <c r="H245" s="16"/>
      <c r="I245" s="2"/>
      <c r="J245" s="2"/>
      <c r="K245" s="2"/>
      <c r="L245" s="24"/>
      <c r="M245" s="2"/>
      <c r="N245" s="2"/>
      <c r="O245" s="2"/>
      <c r="P245" s="2"/>
    </row>
    <row r="246" spans="1:16">
      <c r="A246" s="1"/>
      <c r="B246" s="1"/>
      <c r="C246" s="18"/>
      <c r="D246" s="26"/>
      <c r="E246" s="26"/>
      <c r="F246" s="1"/>
      <c r="G246" s="1" t="str">
        <f>IF(A246="Bulletin",Lookups!$G$5,IF(A246="Driver's License",Lookups!$G$2,IF(A246="Criminal History",Lookups!$G$3,IF(A246="Briefing",Lookups!$G$2,IF(A246="Meeting",Lookups!$G$4,"")))))</f>
        <v/>
      </c>
      <c r="H246" s="6"/>
      <c r="I246" s="1"/>
      <c r="J246" s="1"/>
      <c r="K246" s="1"/>
      <c r="L246" s="23"/>
      <c r="M246" s="1"/>
      <c r="N246" s="1"/>
      <c r="O246" s="1"/>
      <c r="P246" s="1"/>
    </row>
    <row r="247" spans="1:16">
      <c r="A247" s="2"/>
      <c r="B247" s="2"/>
      <c r="C247" s="17"/>
      <c r="D247" s="27"/>
      <c r="E247" s="27"/>
      <c r="F247" s="2"/>
      <c r="G247" s="2" t="str">
        <f>IF(A247="Bulletin",Lookups!$G$5,IF(A247="Driver's License",Lookups!$G$2,IF(A247="Criminal History",Lookups!$G$3,IF(A247="Briefing",Lookups!$G$2,IF(A247="Meeting",Lookups!$G$4,"")))))</f>
        <v/>
      </c>
      <c r="H247" s="16"/>
      <c r="I247" s="2"/>
      <c r="J247" s="2"/>
      <c r="K247" s="2"/>
      <c r="L247" s="24"/>
      <c r="M247" s="2"/>
      <c r="N247" s="2"/>
      <c r="O247" s="2"/>
      <c r="P247" s="2"/>
    </row>
    <row r="248" spans="1:16">
      <c r="A248" s="1"/>
      <c r="B248" s="1"/>
      <c r="C248" s="18"/>
      <c r="D248" s="26"/>
      <c r="E248" s="26"/>
      <c r="F248" s="1"/>
      <c r="G248" s="1" t="str">
        <f>IF(A248="Bulletin",Lookups!$G$5,IF(A248="Driver's License",Lookups!$G$2,IF(A248="Criminal History",Lookups!$G$3,IF(A248="Briefing",Lookups!$G$2,IF(A248="Meeting",Lookups!$G$4,"")))))</f>
        <v/>
      </c>
      <c r="H248" s="6"/>
      <c r="I248" s="1"/>
      <c r="J248" s="1"/>
      <c r="K248" s="1"/>
      <c r="L248" s="23"/>
      <c r="M248" s="1"/>
      <c r="N248" s="1"/>
      <c r="O248" s="1"/>
      <c r="P248" s="1"/>
    </row>
    <row r="249" spans="1:16">
      <c r="A249" s="2"/>
      <c r="B249" s="2"/>
      <c r="C249" s="17"/>
      <c r="D249" s="27"/>
      <c r="E249" s="27"/>
      <c r="F249" s="2"/>
      <c r="G249" s="2" t="str">
        <f>IF(A249="Bulletin",Lookups!$G$5,IF(A249="Driver's License",Lookups!$G$2,IF(A249="Criminal History",Lookups!$G$3,IF(A249="Briefing",Lookups!$G$2,IF(A249="Meeting",Lookups!$G$4,"")))))</f>
        <v/>
      </c>
      <c r="H249" s="16"/>
      <c r="I249" s="2"/>
      <c r="J249" s="2"/>
      <c r="K249" s="2"/>
      <c r="L249" s="24"/>
      <c r="M249" s="2"/>
      <c r="N249" s="2"/>
      <c r="O249" s="2"/>
      <c r="P249" s="2"/>
    </row>
  </sheetData>
  <conditionalFormatting sqref="B1:B1048576 C1:C1048576 F1:F1048576 G1:G1048576 H1:H1048576 I1:I1048576 J1:J1048576 K1:K1048576">
    <cfRule type="expression" dxfId="13" priority="17">
      <formula>$A1="Bulletin"</formula>
    </cfRule>
  </conditionalFormatting>
  <conditionalFormatting sqref="B1:B1048576 C1:C1048576 D1:D1048576 E1:E1048576 G1:G1048576 H1:H1048576 I1:I1048576 J1:J1048576 K1:K1048576 L1:L1048576 M1:M1048576 N1:N1048576 O1:O1048576">
    <cfRule type="expression" dxfId="12" priority="26">
      <formula>$A1="Criminal History"</formula>
    </cfRule>
  </conditionalFormatting>
  <conditionalFormatting sqref="B1:B1048576 C1:C1048576 G1:G1048576 I1:I1048576 J1:J1048576 K1:K1048576 L1:L1048576 M1:M1048576 N1:N1048576 O1:O1048576 P1:P1048576">
    <cfRule type="expression" dxfId="11" priority="29">
      <formula>$A1="Driver's License"</formula>
    </cfRule>
  </conditionalFormatting>
  <conditionalFormatting sqref="B1:B1048576 C1:C1048576 G1:G1048576 I1:I1048576 J1:J1048576">
    <cfRule type="expression" dxfId="10" priority="34">
      <formula>$A1="Ride Out"</formula>
    </cfRule>
  </conditionalFormatting>
  <conditionalFormatting sqref="B1:B1048576 C1:C1048576 G1:G1048576">
    <cfRule type="expression" dxfId="9" priority="36">
      <formula>$A1="Briefing"</formula>
    </cfRule>
  </conditionalFormatting>
  <conditionalFormatting sqref="B1:B1048576 C1:C1048576 F1:F1048576 G1:G1048576 H1:H1048576">
    <cfRule type="expression" dxfId="8" priority="31">
      <formula>$A1="Training"</formula>
    </cfRule>
    <cfRule type="expression" dxfId="7" priority="33">
      <formula>$A1="Assist Other Agency"</formula>
    </cfRule>
  </conditionalFormatting>
  <conditionalFormatting sqref="B1:B1048576 C1:C1048576 G1:G1048576 H1:H1048576 J1:J1048576">
    <cfRule type="expression" dxfId="6" priority="32">
      <formula>$A1="Assist APD Analyst"</formula>
    </cfRule>
  </conditionalFormatting>
  <conditionalFormatting sqref="B1:B1048576 C1:C1048576 G1:G1048576 H1:H1048576">
    <cfRule type="expression" dxfId="5" priority="5">
      <formula>$A1="Meeting"</formula>
    </cfRule>
  </conditionalFormatting>
  <conditionalFormatting sqref="B1:B1048576 C1:C1048576 F1:F1048576 G1:G1048576 H1:H1048576 I1:I1048576 J1:J1048576">
    <cfRule type="expression" dxfId="4" priority="3">
      <formula>$A1="Analysis"</formula>
    </cfRule>
    <cfRule type="expression" dxfId="3" priority="4">
      <formula>$A1="POP Project"</formula>
    </cfRule>
    <cfRule type="expression" dxfId="2" priority="20">
      <formula>$A1="Special / Other Project"</formula>
    </cfRule>
  </conditionalFormatting>
  <conditionalFormatting sqref="B1:C1048576 F1:J1048576">
    <cfRule type="expression" dxfId="1" priority="1">
      <formula>$A1="Statistical Reporting"</formula>
    </cfRule>
  </conditionalFormatting>
  <conditionalFormatting sqref="B1:C1048576 F1:J1048576">
    <cfRule type="expression" dxfId="0" priority="2">
      <formula>$A1="Intelligence"</formula>
    </cfRule>
  </conditionalFormatting>
  <dataValidations count="12">
    <dataValidation type="list" allowBlank="1" showInputMessage="1" showErrorMessage="1" sqref="P2:P249">
      <formula1>Offense_Lookup</formula1>
    </dataValidation>
    <dataValidation type="date" allowBlank="1" showInputMessage="1" showErrorMessage="1" errorTitle="Validation Error" error="Please enter a valid date (mm/dd/yyyy) between 1/1/1900 and 12/31/2015." sqref="O2:O249">
      <formula1>1</formula1>
      <formula2>42369</formula2>
    </dataValidation>
    <dataValidation type="list" allowBlank="1" showInputMessage="1" showErrorMessage="1" sqref="N2:N249">
      <formula1>Race_Sex_Lookup</formula1>
    </dataValidation>
    <dataValidation allowBlank="1" showInputMessage="1" showErrorMessage="1" errorTitle="Error" error="Please choose an option from the list." sqref="G2:G249"/>
    <dataValidation type="list" allowBlank="1" showInputMessage="1" sqref="H2:H249">
      <formula1>Nature_Lookup</formula1>
    </dataValidation>
    <dataValidation type="list" allowBlank="1" showInputMessage="1" showErrorMessage="1" sqref="J2:J249">
      <formula1>Area_Lookup</formula1>
    </dataValidation>
    <dataValidation type="list" allowBlank="1" showInputMessage="1" showErrorMessage="1" errorTitle="Error" error="Please choose an item from the list." sqref="F2:F249">
      <formula1>"Y,N"</formula1>
    </dataValidation>
    <dataValidation type="list" showInputMessage="1" showErrorMessage="1" errorTitle="Error" error="Please choose an item from the list." sqref="A2:A249">
      <formula1>Category_Lookup</formula1>
    </dataValidation>
    <dataValidation type="date" allowBlank="1" showInputMessage="1" showErrorMessage="1" errorTitle="Validation Error" error="Please enter a valid date (mm/dd/yyyy) between 1/1/2010 and 12/31/2015." sqref="C2:C249">
      <formula1>40179</formula1>
      <formula2>42369</formula2>
    </dataValidation>
    <dataValidation type="list" allowBlank="1" showInputMessage="1" showErrorMessage="1" sqref="B2:B249">
      <formula1>Analyst_Lookup</formula1>
    </dataValidation>
    <dataValidation type="whole" allowBlank="1" showInputMessage="1" showErrorMessage="1" errorTitle="Validation Error" error="Please enter a valid hour of day between 0 and 23." sqref="D2:D249">
      <formula1>0</formula1>
      <formula2>23</formula2>
    </dataValidation>
    <dataValidation type="whole" allowBlank="1" showInputMessage="1" showErrorMessage="1" errorTitle="Validation Error" error="Please enter a valid minute between 0 and 59." sqref="E2:E249">
      <formula1>0</formula1>
      <formula2>59</formula2>
    </dataValidation>
  </dataValidations>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sheetPr codeName="Sheet1">
    <tabColor theme="9" tint="0.39997558519241921"/>
  </sheetPr>
  <dimension ref="A1:B12"/>
  <sheetViews>
    <sheetView workbookViewId="0">
      <selection activeCell="A13" sqref="A13"/>
    </sheetView>
  </sheetViews>
  <sheetFormatPr defaultColWidth="9.109375" defaultRowHeight="14.4"/>
  <cols>
    <col min="1" max="1" width="42.109375" style="4" bestFit="1" customWidth="1"/>
    <col min="2" max="2" width="14.33203125" style="4" bestFit="1" customWidth="1"/>
    <col min="3" max="16384" width="9.109375" style="4"/>
  </cols>
  <sheetData>
    <row r="1" spans="1:2">
      <c r="A1" s="13" t="s">
        <v>14</v>
      </c>
      <c r="B1" s="12" t="s">
        <v>34</v>
      </c>
    </row>
    <row r="2" spans="1:2">
      <c r="A2" s="7" t="s">
        <v>15</v>
      </c>
      <c r="B2" s="9">
        <f>Totals!B4</f>
        <v>0</v>
      </c>
    </row>
    <row r="3" spans="1:2">
      <c r="A3" s="11" t="s">
        <v>16</v>
      </c>
      <c r="B3" s="10">
        <f>Totals!B5</f>
        <v>0</v>
      </c>
    </row>
    <row r="4" spans="1:2">
      <c r="A4" s="22" t="s">
        <v>0</v>
      </c>
      <c r="B4" s="9">
        <f>Totals!B10</f>
        <v>0</v>
      </c>
    </row>
    <row r="5" spans="1:2">
      <c r="A5" s="21" t="s">
        <v>5</v>
      </c>
      <c r="B5" s="10">
        <f>Totals!B11</f>
        <v>0</v>
      </c>
    </row>
    <row r="6" spans="1:2">
      <c r="A6" s="7" t="s">
        <v>2</v>
      </c>
      <c r="B6" s="9">
        <f>Totals!B6</f>
        <v>0</v>
      </c>
    </row>
    <row r="7" spans="1:2">
      <c r="A7" s="11" t="s">
        <v>1</v>
      </c>
      <c r="B7" s="10">
        <f>Totals!B7</f>
        <v>0</v>
      </c>
    </row>
    <row r="8" spans="1:2">
      <c r="A8" s="7" t="s">
        <v>171</v>
      </c>
      <c r="B8" s="9">
        <f>Totals!B8</f>
        <v>0</v>
      </c>
    </row>
    <row r="9" spans="1:2">
      <c r="A9" s="7" t="s">
        <v>172</v>
      </c>
      <c r="B9" s="9">
        <f>Totals!B9</f>
        <v>0</v>
      </c>
    </row>
    <row r="10" spans="1:2">
      <c r="A10" s="21" t="s">
        <v>3</v>
      </c>
      <c r="B10" s="10">
        <f>Totals!B12</f>
        <v>0</v>
      </c>
    </row>
    <row r="11" spans="1:2">
      <c r="A11" s="7" t="s">
        <v>4</v>
      </c>
      <c r="B11" s="9">
        <f>Totals!B2</f>
        <v>0</v>
      </c>
    </row>
    <row r="12" spans="1:2">
      <c r="A12" s="11" t="s">
        <v>26</v>
      </c>
      <c r="B12" s="10">
        <f>Totals!B3</f>
        <v>0</v>
      </c>
    </row>
  </sheetData>
  <sheetProtection sheet="1" objects="1" scenarios="1" selectLockedCells="1" selectUnlockedCells="1"/>
  <pageMargins left="0.7" right="0.7" top="0.75" bottom="0.75" header="0.3" footer="0.3"/>
  <pageSetup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sheetPr codeName="Sheet4"/>
  <dimension ref="A1:M66"/>
  <sheetViews>
    <sheetView topLeftCell="D1" workbookViewId="0">
      <selection activeCell="E21" sqref="E21"/>
    </sheetView>
  </sheetViews>
  <sheetFormatPr defaultColWidth="9.109375" defaultRowHeight="14.4"/>
  <cols>
    <col min="1" max="1" width="21.109375" style="4" bestFit="1" customWidth="1"/>
    <col min="2" max="2" width="9.109375" style="4"/>
    <col min="3" max="3" width="33.109375" style="4" bestFit="1" customWidth="1"/>
    <col min="4" max="4" width="9.109375" style="4"/>
    <col min="5" max="5" width="32.33203125" style="4" bestFit="1" customWidth="1"/>
    <col min="6" max="6" width="18.88671875" style="4" bestFit="1" customWidth="1"/>
    <col min="7" max="7" width="15.33203125" style="4" customWidth="1"/>
    <col min="8" max="8" width="9.109375" style="4"/>
    <col min="9" max="9" width="32" style="4" bestFit="1" customWidth="1"/>
    <col min="10" max="10" width="9.109375" style="4"/>
    <col min="11" max="11" width="20.44140625" style="4" bestFit="1" customWidth="1"/>
    <col min="12" max="12" width="9.109375" style="4"/>
    <col min="13" max="13" width="15.6640625" style="4" bestFit="1" customWidth="1"/>
    <col min="14" max="16384" width="9.109375" style="4"/>
  </cols>
  <sheetData>
    <row r="1" spans="1:13">
      <c r="A1" s="3" t="s">
        <v>86</v>
      </c>
      <c r="C1" s="3" t="s">
        <v>13</v>
      </c>
      <c r="E1" s="3" t="s">
        <v>85</v>
      </c>
      <c r="F1" s="3" t="s">
        <v>51</v>
      </c>
      <c r="G1" s="3" t="s">
        <v>50</v>
      </c>
      <c r="I1" s="3" t="s">
        <v>20</v>
      </c>
      <c r="K1" s="3" t="s">
        <v>41</v>
      </c>
      <c r="M1" s="3" t="s">
        <v>150</v>
      </c>
    </row>
    <row r="2" spans="1:13">
      <c r="A2" s="4" t="s">
        <v>157</v>
      </c>
      <c r="C2" s="5" t="s">
        <v>87</v>
      </c>
      <c r="E2" s="4" t="s">
        <v>163</v>
      </c>
      <c r="F2" s="4" t="s">
        <v>12</v>
      </c>
      <c r="G2" s="4">
        <v>15</v>
      </c>
      <c r="I2" t="s">
        <v>28</v>
      </c>
      <c r="K2" t="s">
        <v>177</v>
      </c>
      <c r="M2" t="s">
        <v>60</v>
      </c>
    </row>
    <row r="3" spans="1:13">
      <c r="A3" s="4" t="s">
        <v>174</v>
      </c>
      <c r="C3" s="5" t="s">
        <v>88</v>
      </c>
      <c r="E3" s="4" t="s">
        <v>164</v>
      </c>
      <c r="F3" s="4" t="s">
        <v>11</v>
      </c>
      <c r="G3" s="4">
        <v>30</v>
      </c>
      <c r="I3" s="4" t="s">
        <v>166</v>
      </c>
      <c r="K3" t="s">
        <v>177</v>
      </c>
      <c r="M3" t="s">
        <v>59</v>
      </c>
    </row>
    <row r="4" spans="1:13">
      <c r="A4" s="4" t="s">
        <v>4</v>
      </c>
      <c r="C4" s="5" t="s">
        <v>89</v>
      </c>
      <c r="E4" s="4" t="s">
        <v>162</v>
      </c>
      <c r="F4" s="4" t="s">
        <v>160</v>
      </c>
      <c r="G4" s="4">
        <v>90</v>
      </c>
      <c r="I4" t="s">
        <v>71</v>
      </c>
      <c r="K4"/>
      <c r="M4" t="s">
        <v>54</v>
      </c>
    </row>
    <row r="5" spans="1:13">
      <c r="A5" s="4" t="s">
        <v>46</v>
      </c>
      <c r="C5" s="5" t="s">
        <v>90</v>
      </c>
      <c r="E5" s="4" t="s">
        <v>161</v>
      </c>
      <c r="F5" s="4" t="s">
        <v>18</v>
      </c>
      <c r="G5" s="4">
        <v>60</v>
      </c>
      <c r="I5" t="s">
        <v>70</v>
      </c>
      <c r="M5" t="s">
        <v>53</v>
      </c>
    </row>
    <row r="6" spans="1:13">
      <c r="A6" s="4" t="s">
        <v>18</v>
      </c>
      <c r="C6" s="5" t="s">
        <v>91</v>
      </c>
      <c r="E6" t="s">
        <v>178</v>
      </c>
      <c r="I6" t="s">
        <v>73</v>
      </c>
      <c r="M6" t="s">
        <v>58</v>
      </c>
    </row>
    <row r="7" spans="1:13">
      <c r="A7" s="4" t="s">
        <v>11</v>
      </c>
      <c r="C7" s="5" t="s">
        <v>92</v>
      </c>
      <c r="E7" t="s">
        <v>179</v>
      </c>
      <c r="I7" t="s">
        <v>72</v>
      </c>
      <c r="K7"/>
      <c r="M7" t="s">
        <v>57</v>
      </c>
    </row>
    <row r="8" spans="1:13">
      <c r="A8" s="4" t="s">
        <v>12</v>
      </c>
      <c r="C8" s="5" t="s">
        <v>93</v>
      </c>
      <c r="E8" t="s">
        <v>180</v>
      </c>
      <c r="I8" t="s">
        <v>23</v>
      </c>
      <c r="M8" t="s">
        <v>62</v>
      </c>
    </row>
    <row r="9" spans="1:13">
      <c r="A9" s="4" t="s">
        <v>158</v>
      </c>
      <c r="C9" s="5" t="s">
        <v>94</v>
      </c>
      <c r="E9" s="4" t="s">
        <v>181</v>
      </c>
      <c r="I9" t="s">
        <v>24</v>
      </c>
      <c r="M9" t="s">
        <v>61</v>
      </c>
    </row>
    <row r="10" spans="1:13">
      <c r="A10" s="4" t="s">
        <v>160</v>
      </c>
      <c r="C10" s="5" t="s">
        <v>95</v>
      </c>
      <c r="E10" s="4" t="s">
        <v>182</v>
      </c>
      <c r="I10" t="s">
        <v>77</v>
      </c>
      <c r="M10" t="s">
        <v>56</v>
      </c>
    </row>
    <row r="11" spans="1:13">
      <c r="A11" s="4" t="s">
        <v>159</v>
      </c>
      <c r="C11" s="5" t="s">
        <v>96</v>
      </c>
      <c r="E11" t="s">
        <v>165</v>
      </c>
      <c r="I11" t="s">
        <v>21</v>
      </c>
      <c r="M11" t="s">
        <v>55</v>
      </c>
    </row>
    <row r="12" spans="1:13">
      <c r="A12" s="4" t="s">
        <v>44</v>
      </c>
      <c r="C12" s="5" t="s">
        <v>97</v>
      </c>
      <c r="E12" t="s">
        <v>167</v>
      </c>
      <c r="I12" t="s">
        <v>22</v>
      </c>
      <c r="M12" t="s">
        <v>64</v>
      </c>
    </row>
    <row r="13" spans="1:13">
      <c r="A13" s="4" t="s">
        <v>155</v>
      </c>
      <c r="C13" s="5" t="s">
        <v>98</v>
      </c>
      <c r="E13" s="4" t="s">
        <v>169</v>
      </c>
      <c r="I13" t="s">
        <v>29</v>
      </c>
      <c r="M13" t="s">
        <v>63</v>
      </c>
    </row>
    <row r="14" spans="1:13">
      <c r="A14" s="4" t="s">
        <v>156</v>
      </c>
      <c r="C14" s="5" t="s">
        <v>99</v>
      </c>
      <c r="E14" t="s">
        <v>175</v>
      </c>
      <c r="I14" t="s">
        <v>66</v>
      </c>
      <c r="M14" t="s">
        <v>65</v>
      </c>
    </row>
    <row r="15" spans="1:13">
      <c r="A15" s="4" t="s">
        <v>45</v>
      </c>
      <c r="C15" s="5" t="s">
        <v>100</v>
      </c>
      <c r="E15" t="s">
        <v>168</v>
      </c>
      <c r="I15" t="s">
        <v>67</v>
      </c>
    </row>
    <row r="16" spans="1:13">
      <c r="C16" s="5" t="s">
        <v>101</v>
      </c>
      <c r="E16" t="s">
        <v>17</v>
      </c>
      <c r="I16" t="s">
        <v>68</v>
      </c>
    </row>
    <row r="17" spans="3:9">
      <c r="C17" s="5" t="s">
        <v>102</v>
      </c>
      <c r="E17" t="s">
        <v>170</v>
      </c>
      <c r="I17" t="s">
        <v>69</v>
      </c>
    </row>
    <row r="18" spans="3:9">
      <c r="C18" s="5" t="s">
        <v>103</v>
      </c>
      <c r="I18" t="s">
        <v>78</v>
      </c>
    </row>
    <row r="19" spans="3:9">
      <c r="C19" s="5" t="s">
        <v>104</v>
      </c>
      <c r="E19"/>
      <c r="I19" t="s">
        <v>27</v>
      </c>
    </row>
    <row r="20" spans="3:9">
      <c r="C20" s="5" t="s">
        <v>105</v>
      </c>
      <c r="I20" t="s">
        <v>79</v>
      </c>
    </row>
    <row r="21" spans="3:9">
      <c r="C21" s="5" t="s">
        <v>106</v>
      </c>
      <c r="I21" s="4" t="s">
        <v>176</v>
      </c>
    </row>
    <row r="22" spans="3:9">
      <c r="C22" s="5" t="s">
        <v>107</v>
      </c>
      <c r="I22" t="s">
        <v>83</v>
      </c>
    </row>
    <row r="23" spans="3:9">
      <c r="C23" s="5" t="s">
        <v>108</v>
      </c>
      <c r="I23" t="s">
        <v>81</v>
      </c>
    </row>
    <row r="24" spans="3:9">
      <c r="C24" s="5" t="s">
        <v>109</v>
      </c>
      <c r="I24" t="s">
        <v>80</v>
      </c>
    </row>
    <row r="25" spans="3:9">
      <c r="C25" s="5" t="s">
        <v>110</v>
      </c>
      <c r="I25" t="s">
        <v>82</v>
      </c>
    </row>
    <row r="26" spans="3:9">
      <c r="C26" s="5" t="s">
        <v>111</v>
      </c>
      <c r="I26" t="s">
        <v>74</v>
      </c>
    </row>
    <row r="27" spans="3:9">
      <c r="C27" s="5" t="s">
        <v>112</v>
      </c>
      <c r="I27" t="s">
        <v>152</v>
      </c>
    </row>
    <row r="28" spans="3:9">
      <c r="C28" s="5" t="s">
        <v>113</v>
      </c>
      <c r="I28" t="s">
        <v>76</v>
      </c>
    </row>
    <row r="29" spans="3:9">
      <c r="C29" s="5" t="s">
        <v>114</v>
      </c>
      <c r="I29" t="s">
        <v>75</v>
      </c>
    </row>
    <row r="30" spans="3:9">
      <c r="C30" s="5" t="s">
        <v>115</v>
      </c>
      <c r="I30" t="s">
        <v>25</v>
      </c>
    </row>
    <row r="31" spans="3:9">
      <c r="C31" s="5" t="s">
        <v>116</v>
      </c>
    </row>
    <row r="32" spans="3:9">
      <c r="C32" s="5" t="s">
        <v>117</v>
      </c>
    </row>
    <row r="33" spans="3:3">
      <c r="C33" s="5" t="s">
        <v>118</v>
      </c>
    </row>
    <row r="34" spans="3:3">
      <c r="C34" s="5" t="s">
        <v>119</v>
      </c>
    </row>
    <row r="35" spans="3:3">
      <c r="C35" s="5" t="s">
        <v>120</v>
      </c>
    </row>
    <row r="36" spans="3:3">
      <c r="C36" s="5" t="s">
        <v>149</v>
      </c>
    </row>
    <row r="37" spans="3:3">
      <c r="C37" s="5" t="s">
        <v>121</v>
      </c>
    </row>
    <row r="38" spans="3:3">
      <c r="C38" s="5" t="s">
        <v>122</v>
      </c>
    </row>
    <row r="39" spans="3:3">
      <c r="C39" s="5" t="s">
        <v>123</v>
      </c>
    </row>
    <row r="40" spans="3:3">
      <c r="C40" s="5" t="s">
        <v>124</v>
      </c>
    </row>
    <row r="41" spans="3:3">
      <c r="C41" s="5" t="s">
        <v>125</v>
      </c>
    </row>
    <row r="42" spans="3:3">
      <c r="C42" s="5" t="s">
        <v>126</v>
      </c>
    </row>
    <row r="43" spans="3:3">
      <c r="C43" s="5" t="s">
        <v>127</v>
      </c>
    </row>
    <row r="44" spans="3:3">
      <c r="C44" s="5" t="s">
        <v>128</v>
      </c>
    </row>
    <row r="45" spans="3:3">
      <c r="C45" s="5" t="s">
        <v>129</v>
      </c>
    </row>
    <row r="46" spans="3:3">
      <c r="C46" s="5" t="s">
        <v>130</v>
      </c>
    </row>
    <row r="47" spans="3:3">
      <c r="C47" s="5" t="s">
        <v>131</v>
      </c>
    </row>
    <row r="48" spans="3:3">
      <c r="C48" s="5" t="s">
        <v>132</v>
      </c>
    </row>
    <row r="49" spans="3:3">
      <c r="C49" s="5" t="s">
        <v>133</v>
      </c>
    </row>
    <row r="50" spans="3:3">
      <c r="C50" s="5" t="s">
        <v>134</v>
      </c>
    </row>
    <row r="51" spans="3:3">
      <c r="C51" s="5" t="s">
        <v>135</v>
      </c>
    </row>
    <row r="52" spans="3:3">
      <c r="C52" s="5" t="s">
        <v>136</v>
      </c>
    </row>
    <row r="53" spans="3:3">
      <c r="C53" s="5" t="s">
        <v>137</v>
      </c>
    </row>
    <row r="54" spans="3:3">
      <c r="C54" s="5" t="s">
        <v>138</v>
      </c>
    </row>
    <row r="55" spans="3:3">
      <c r="C55" s="5" t="s">
        <v>139</v>
      </c>
    </row>
    <row r="56" spans="3:3">
      <c r="C56" s="5" t="s">
        <v>140</v>
      </c>
    </row>
    <row r="57" spans="3:3">
      <c r="C57" s="5" t="s">
        <v>141</v>
      </c>
    </row>
    <row r="58" spans="3:3">
      <c r="C58" s="5" t="s">
        <v>142</v>
      </c>
    </row>
    <row r="59" spans="3:3">
      <c r="C59" s="5" t="s">
        <v>143</v>
      </c>
    </row>
    <row r="60" spans="3:3">
      <c r="C60" s="5" t="s">
        <v>144</v>
      </c>
    </row>
    <row r="61" spans="3:3">
      <c r="C61" s="5" t="s">
        <v>145</v>
      </c>
    </row>
    <row r="62" spans="3:3">
      <c r="C62" s="5" t="s">
        <v>146</v>
      </c>
    </row>
    <row r="63" spans="3:3">
      <c r="C63" s="5" t="s">
        <v>147</v>
      </c>
    </row>
    <row r="64" spans="3:3">
      <c r="C64" s="5" t="s">
        <v>148</v>
      </c>
    </row>
    <row r="65" spans="3:3">
      <c r="C65" s="5"/>
    </row>
    <row r="66" spans="3:3">
      <c r="C66" s="5"/>
    </row>
  </sheetData>
  <sheetProtection selectLockedCells="1" selectUnlockedCells="1"/>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dimension ref="A1:B13"/>
  <sheetViews>
    <sheetView workbookViewId="0"/>
  </sheetViews>
  <sheetFormatPr defaultRowHeight="14.4"/>
  <cols>
    <col min="1" max="1" width="34.109375" bestFit="1" customWidth="1"/>
  </cols>
  <sheetData>
    <row r="1" spans="1:2">
      <c r="A1" s="25" t="s">
        <v>14</v>
      </c>
      <c r="B1" s="25" t="s">
        <v>49</v>
      </c>
    </row>
    <row r="2" spans="1:2">
      <c r="A2" s="8" t="s">
        <v>33</v>
      </c>
      <c r="B2" s="8">
        <f>SUM(COUNTIF(Task_Log!$A$2:$A$151,"Assist Other Agency"))</f>
        <v>0</v>
      </c>
    </row>
    <row r="3" spans="1:2">
      <c r="A3" s="8" t="s">
        <v>30</v>
      </c>
      <c r="B3" s="8">
        <f>SUM(COUNTIF(Task_Log!$A$2:$A$151,"Assist APD Analyst"))</f>
        <v>0</v>
      </c>
    </row>
    <row r="4" spans="1:2">
      <c r="A4" s="8" t="s">
        <v>36</v>
      </c>
      <c r="B4" s="8">
        <f t="array" ref="B4">SUM((Task_Log!$A$2:$A$151="Bulletin")*(Task_Log!$F$2:$F$151="Y"))</f>
        <v>0</v>
      </c>
    </row>
    <row r="5" spans="1:2">
      <c r="A5" s="8" t="s">
        <v>37</v>
      </c>
      <c r="B5" s="8">
        <f t="array" ref="B5">SUM((Task_Log!$A$2:$A$151="Bulletin")*(Task_Log!$F$2:$F$151="N"))</f>
        <v>0</v>
      </c>
    </row>
    <row r="6" spans="1:2">
      <c r="A6" s="8" t="s">
        <v>31</v>
      </c>
      <c r="B6" s="8">
        <f>SUM(COUNTIF(Task_Log!$A$2:$A$151,"Driver's License"))</f>
        <v>0</v>
      </c>
    </row>
    <row r="7" spans="1:2">
      <c r="A7" s="8" t="s">
        <v>32</v>
      </c>
      <c r="B7" s="8">
        <f>SUM(COUNTIF(Task_Log!$A$2:$A$151,"Criminal History"))</f>
        <v>0</v>
      </c>
    </row>
    <row r="8" spans="1:2">
      <c r="A8" s="8" t="s">
        <v>38</v>
      </c>
      <c r="B8" s="8">
        <f t="array" ref="B8">SUM((Task_Log!$A$2:$A$151="Special / Other Project")*(Task_Log!$F$2:$F$151="Y"))</f>
        <v>0</v>
      </c>
    </row>
    <row r="9" spans="1:2">
      <c r="A9" s="8" t="s">
        <v>39</v>
      </c>
      <c r="B9" s="8">
        <f t="array" ref="B9">SUM((Task_Log!$A$2:$A$151="Special / Other Project")*(Task_Log!$F$2:$F$151="N"))</f>
        <v>0</v>
      </c>
    </row>
    <row r="10" spans="1:2">
      <c r="A10" s="19" t="s">
        <v>42</v>
      </c>
      <c r="B10" s="20">
        <f>SUM(COUNTIF(Task_Log!$A$2:$A$151,"Briefing"))</f>
        <v>0</v>
      </c>
    </row>
    <row r="11" spans="1:2">
      <c r="A11" s="19" t="s">
        <v>43</v>
      </c>
      <c r="B11" s="20">
        <f>SUM(COUNTIF(Task_Log!$A$2:$A$151,"Ride Out"))</f>
        <v>0</v>
      </c>
    </row>
    <row r="12" spans="1:2">
      <c r="A12" s="19" t="s">
        <v>3</v>
      </c>
      <c r="B12" s="20">
        <f>(SUMIF(Task_Log!A2:A151,"Training",Task_Log!G2:G151))/60</f>
        <v>0</v>
      </c>
    </row>
    <row r="13" spans="1:2">
      <c r="A13" s="19"/>
      <c r="B13" s="20"/>
    </row>
  </sheetData>
  <sheetProtection sheet="1" objects="1" scenarios="1" selectLockedCells="1" selectUnlockedCells="1"/>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Task_Log</vt:lpstr>
      <vt:lpstr>Summary</vt:lpstr>
      <vt:lpstr>Lookups</vt:lpstr>
      <vt:lpstr>Totals</vt:lpstr>
    </vt:vector>
  </TitlesOfParts>
  <Company>City of Arlington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Mallard</dc:creator>
  <cp:lastModifiedBy>Jim Mallard</cp:lastModifiedBy>
  <dcterms:created xsi:type="dcterms:W3CDTF">2010-06-16T16:21:15Z</dcterms:created>
  <dcterms:modified xsi:type="dcterms:W3CDTF">2010-09-19T16:20:05Z</dcterms:modified>
</cp:coreProperties>
</file>